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5" windowHeight="7455" tabRatio="743" activeTab="6"/>
  </bookViews>
  <sheets>
    <sheet name="ANEXO 1" sheetId="1" r:id="rId1"/>
    <sheet name="ANEXO 2" sheetId="3" r:id="rId2"/>
    <sheet name="ANEXO_3" sheetId="9" r:id="rId3"/>
    <sheet name="ANEXO 4" sheetId="5" r:id="rId4"/>
    <sheet name="PROBLEMÁTICA PRIORITARIA" sheetId="8" r:id="rId5"/>
    <sheet name="OBJETIVOS,METAS Y ACCIONES" sheetId="6" r:id="rId6"/>
    <sheet name="PLANEACIÓN" sheetId="7"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7" l="1"/>
  <c r="D76" i="7"/>
  <c r="D77" i="7"/>
  <c r="D78" i="7"/>
  <c r="D79" i="7"/>
  <c r="D80" i="7"/>
  <c r="D81" i="7"/>
  <c r="C81" i="7"/>
  <c r="D66" i="7"/>
  <c r="D67" i="7"/>
  <c r="D68" i="7"/>
  <c r="C68" i="7"/>
  <c r="D52" i="7"/>
  <c r="D53" i="7"/>
  <c r="D54" i="7"/>
  <c r="D55" i="7"/>
  <c r="C55" i="7"/>
  <c r="D37" i="7"/>
  <c r="D38" i="7"/>
  <c r="D39" i="7"/>
  <c r="D40" i="7"/>
  <c r="D41" i="7"/>
  <c r="D42" i="7"/>
  <c r="C42" i="7"/>
  <c r="D23" i="7"/>
  <c r="D24" i="7"/>
  <c r="D25" i="7"/>
  <c r="D26" i="7"/>
  <c r="D27" i="7"/>
  <c r="D28" i="7"/>
  <c r="C28" i="7"/>
  <c r="D63" i="7"/>
  <c r="D64" i="7"/>
  <c r="D65" i="7"/>
  <c r="D62" i="7"/>
  <c r="C60" i="7"/>
  <c r="C59" i="7"/>
  <c r="C33" i="7"/>
  <c r="D50" i="7"/>
  <c r="D51" i="7"/>
  <c r="D49" i="7"/>
  <c r="C47" i="7"/>
  <c r="C46" i="7"/>
  <c r="F47" i="6" l="1"/>
  <c r="C76" i="7" s="1"/>
  <c r="F48" i="6"/>
  <c r="C77" i="7" s="1"/>
  <c r="F49" i="6"/>
  <c r="C78" i="7" s="1"/>
  <c r="F50" i="6"/>
  <c r="C79" i="7" s="1"/>
  <c r="F51" i="6"/>
  <c r="C80" i="7" s="1"/>
  <c r="F46" i="6"/>
  <c r="F38" i="6"/>
  <c r="C63" i="7" s="1"/>
  <c r="F39" i="6"/>
  <c r="C64" i="7" s="1"/>
  <c r="F40" i="6"/>
  <c r="C65" i="7" s="1"/>
  <c r="F41" i="6"/>
  <c r="C66" i="7" s="1"/>
  <c r="F42" i="6"/>
  <c r="C67" i="7" s="1"/>
  <c r="F37" i="6"/>
  <c r="C62" i="7" s="1"/>
  <c r="F31" i="6"/>
  <c r="C50" i="7" s="1"/>
  <c r="F32" i="6"/>
  <c r="C51" i="7" s="1"/>
  <c r="F33" i="6"/>
  <c r="C52" i="7" s="1"/>
  <c r="F34" i="6"/>
  <c r="C53" i="7" s="1"/>
  <c r="F35" i="6"/>
  <c r="C54" i="7" s="1"/>
  <c r="F30" i="6"/>
  <c r="C49" i="7" s="1"/>
  <c r="F24" i="6"/>
  <c r="F25" i="6"/>
  <c r="F26" i="6"/>
  <c r="F27" i="6"/>
  <c r="C40" i="7" s="1"/>
  <c r="F28" i="6"/>
  <c r="C41" i="7" s="1"/>
  <c r="F23" i="6"/>
  <c r="F5" i="6"/>
  <c r="E8" i="8"/>
  <c r="E9" i="8"/>
  <c r="E7" i="8"/>
  <c r="C8" i="8"/>
  <c r="C9" i="8"/>
  <c r="C7" i="8"/>
  <c r="G33" i="9"/>
  <c r="C61" i="9" s="1"/>
  <c r="G32" i="9"/>
  <c r="C51" i="9" s="1"/>
  <c r="G31" i="9"/>
  <c r="C41" i="9" s="1"/>
  <c r="J61" i="9"/>
  <c r="J51" i="9"/>
  <c r="J41" i="9"/>
  <c r="I23" i="9"/>
  <c r="H23" i="9"/>
  <c r="G23" i="9"/>
  <c r="F23" i="9"/>
  <c r="I22" i="9"/>
  <c r="H22" i="9"/>
  <c r="G22" i="9"/>
  <c r="F22" i="9"/>
  <c r="E10" i="8"/>
  <c r="E6" i="8"/>
  <c r="E5" i="8"/>
  <c r="D7" i="8" l="1"/>
  <c r="B23" i="6" s="1"/>
  <c r="D8" i="8"/>
  <c r="C45" i="7" s="1"/>
  <c r="D9" i="8"/>
  <c r="F24" i="9"/>
  <c r="H24" i="9" s="1"/>
  <c r="B28" i="9" s="1"/>
  <c r="E17" i="3"/>
  <c r="H32" i="1"/>
  <c r="G32" i="1"/>
  <c r="F32" i="1"/>
  <c r="E32" i="1"/>
  <c r="H17" i="3"/>
  <c r="G17" i="3"/>
  <c r="F17" i="3"/>
  <c r="I33" i="5"/>
  <c r="H33" i="5"/>
  <c r="G33" i="5"/>
  <c r="F33" i="5"/>
  <c r="B30" i="6" l="1"/>
  <c r="C58" i="7"/>
  <c r="B37" i="6"/>
  <c r="I34" i="5"/>
  <c r="H34" i="5"/>
  <c r="G34" i="5"/>
  <c r="F34" i="5"/>
  <c r="D75" i="7" l="1"/>
  <c r="C73" i="7"/>
  <c r="C72" i="7"/>
  <c r="D36" i="7"/>
  <c r="C34" i="7"/>
  <c r="D22" i="7"/>
  <c r="C20" i="7"/>
  <c r="C19" i="7"/>
  <c r="C7" i="7"/>
  <c r="C6" i="7"/>
  <c r="D14" i="7"/>
  <c r="D13" i="7"/>
  <c r="D12" i="7"/>
  <c r="D11" i="7"/>
  <c r="D10" i="7"/>
  <c r="D9" i="7"/>
  <c r="C36" i="7"/>
  <c r="C37" i="7"/>
  <c r="C38" i="7"/>
  <c r="C39" i="7"/>
  <c r="C75" i="7"/>
  <c r="F10" i="6"/>
  <c r="F9" i="6"/>
  <c r="F8" i="6"/>
  <c r="C12" i="7" s="1"/>
  <c r="F7" i="6"/>
  <c r="C11" i="7" s="1"/>
  <c r="F6" i="6"/>
  <c r="C10" i="7" s="1"/>
  <c r="C9" i="7"/>
  <c r="F14" i="6"/>
  <c r="C22" i="7" s="1"/>
  <c r="F15" i="6"/>
  <c r="C23" i="7" s="1"/>
  <c r="F16" i="6"/>
  <c r="C24" i="7" s="1"/>
  <c r="F17" i="6"/>
  <c r="C25" i="7" s="1"/>
  <c r="F18" i="6"/>
  <c r="C26" i="7" s="1"/>
  <c r="F19" i="6"/>
  <c r="C27" i="7" s="1"/>
  <c r="C13" i="7"/>
  <c r="J52" i="5"/>
  <c r="C10" i="8" s="1"/>
  <c r="I36" i="3"/>
  <c r="C6" i="8" s="1"/>
  <c r="I50" i="1"/>
  <c r="C5" i="8" s="1"/>
  <c r="F42" i="1"/>
  <c r="F41" i="1"/>
  <c r="F40" i="1"/>
  <c r="C50" i="1" s="1"/>
  <c r="D5" i="8" s="1"/>
  <c r="B5" i="6" s="1"/>
  <c r="F28" i="3"/>
  <c r="F27" i="3"/>
  <c r="F26" i="3"/>
  <c r="C36" i="3" s="1"/>
  <c r="D6" i="8" s="1"/>
  <c r="G44" i="5"/>
  <c r="G43" i="5"/>
  <c r="G42" i="5"/>
  <c r="C52" i="5" s="1"/>
  <c r="F35" i="5"/>
  <c r="H35" i="5" s="1"/>
  <c r="C18" i="7" l="1"/>
  <c r="B14" i="6"/>
  <c r="D10" i="8"/>
  <c r="B46" i="6" s="1"/>
  <c r="C71" i="7" s="1"/>
  <c r="C5" i="7"/>
  <c r="B39" i="5"/>
  <c r="H18" i="3"/>
  <c r="G18" i="3"/>
  <c r="F18" i="3"/>
  <c r="E18" i="3"/>
  <c r="G33" i="1"/>
  <c r="F33" i="1"/>
  <c r="E33" i="1"/>
  <c r="H33" i="1"/>
  <c r="C32" i="7" l="1"/>
  <c r="E19" i="3"/>
  <c r="E34" i="1"/>
  <c r="G34" i="1" s="1"/>
  <c r="B37" i="1" s="1"/>
  <c r="G19" i="3" l="1"/>
  <c r="B23" i="3" s="1"/>
</calcChain>
</file>

<file path=xl/sharedStrings.xml><?xml version="1.0" encoding="utf-8"?>
<sst xmlns="http://schemas.openxmlformats.org/spreadsheetml/2006/main" count="511" uniqueCount="219">
  <si>
    <t>PRIORIDADES EDUCATIVAS A LAS SE BRINDARA ATENCIÓN EN ESTE CICLO ESCOLAR</t>
  </si>
  <si>
    <t>PROBLEMÁTICA PRIORITARIA DE ATENCIÓN PARA ESTE CICLO ESCOLAR</t>
  </si>
  <si>
    <t>ARGUMENTOS</t>
  </si>
  <si>
    <t>NECESIDADES EDUCATIVAS O PROBLEMÁTICA PRIORITARIA DE ATENCIÓN</t>
  </si>
  <si>
    <t>CAUSAS DE LA PROBLEMÁTICA</t>
  </si>
  <si>
    <t>EN EL SALÓN DE CLASE</t>
  </si>
  <si>
    <t>EN LA ESCUELA</t>
  </si>
  <si>
    <t>ENTRE MAESTROS</t>
  </si>
  <si>
    <t>CON PADRES DE FAMILIA</t>
  </si>
  <si>
    <t>MATERIALES EDUCATIVOS</t>
  </si>
  <si>
    <t>ASESORIA TÉCNICA</t>
  </si>
  <si>
    <t>Estrategia Global</t>
  </si>
  <si>
    <t>PARA MEDIR AVANCES</t>
  </si>
  <si>
    <t>Objetivo:</t>
  </si>
  <si>
    <t>Meta:</t>
  </si>
  <si>
    <t>ACCIONES</t>
  </si>
  <si>
    <t>MATERIALES E INSUMOS</t>
  </si>
  <si>
    <t>TIEMPOS</t>
  </si>
  <si>
    <t>RESPONSABLE</t>
  </si>
  <si>
    <t>RASGO</t>
  </si>
  <si>
    <t>¿QUÉ ACCIONES REALIZAMOS PARA  PROMOVER CADA RASGO?</t>
  </si>
  <si>
    <t xml:space="preserve">SIEMPRE </t>
  </si>
  <si>
    <t xml:space="preserve">CASI SIEMPRE </t>
  </si>
  <si>
    <t xml:space="preserve">A VECES </t>
  </si>
  <si>
    <t xml:space="preserve">NUNCA </t>
  </si>
  <si>
    <t>1. La escuela brinda el servicio  educativo los días  establecidos en el  calendario escolar.</t>
  </si>
  <si>
    <t>Se ofreció el servicio educativo todos los días establecidos en el calendario escolar.</t>
  </si>
  <si>
    <t>Evitamos suspensiones del servicio educativo y, en caso de contingencia, se repuso el tiempo.</t>
  </si>
  <si>
    <t>La elección del calendario escolar antepuso el empleo óptimo del tiempo para el aprendizaje de los alumnos a cualquier interés individual, y fue resultado del consenso del colectivo docente.</t>
  </si>
  <si>
    <t>2. Todos los grupos disponen de maestros la totalidad de los días del ciclo escolar.</t>
  </si>
  <si>
    <t>El director escolar mantuvo comunicación permanente con la autoridad educativa para las gestiones relativas a la plantilla de personal.</t>
  </si>
  <si>
    <t>Garantizamos el servicio educativo a todos los alumnos, aun cuando algún docente se ausentó.</t>
  </si>
  <si>
    <t>Los movimientos de personal adscrito se realizaron cuando hubo suplencia garantizada.</t>
  </si>
  <si>
    <t>3. Todos los maestros inician puntualmente las actividades.</t>
  </si>
  <si>
    <t>Todos los docentes respetamos puntualmente los horarios establecidos para el inicio, recesos y conclusión de la jornada escolar.</t>
  </si>
  <si>
    <t>La organización escolar permitió que el ingreso al aula o el cambio de clases no consumiera tiempo (evitamos formaciones, ingreso tardío del docente, salida anticipada de alumnos o docente, etc.).</t>
  </si>
  <si>
    <t>4. Todos los alumnos asisten puntualmente a todas las clases.</t>
  </si>
  <si>
    <t>Identificamos a aquellos alumnos que frecuentemente llegaron tarde o se ausentaron de la escuela, e implementamos atención diferenciada.</t>
  </si>
  <si>
    <t>Establecimos comunicación constante con los padres para establecer compromisos de asistencia y puntualidad.</t>
  </si>
  <si>
    <t>Se implementaron acciones que lograron motivar la asistencia regular y puntual de los alumnos.</t>
  </si>
  <si>
    <t>5. Todos los materiales para el estudio están a disposición de cada uno de los estudiantes y se usan sistemáticamente.</t>
  </si>
  <si>
    <t>Todos los materiales educativos en la escuela estuvieron a disposición de los alumnos y fueron utilizados sistemáticamente para favorecer el aprendizaje de los alumnos.</t>
  </si>
  <si>
    <t>Intercambiamos formas de uso de los materiales didácticos disponibles, en el desarrollo de los programas de estudio.</t>
  </si>
  <si>
    <t>Recibimos recomendaciones por parte del director (o el supervisor) sobre el uso del material didáctico disponible en el aula, a partir de una visita de observación de clase.</t>
  </si>
  <si>
    <t>6. Todo el tiempo escolar se ocupa fundamentalmente en actividades de aprendizaje.</t>
  </si>
  <si>
    <t>Incluimos en la planificación de nuestras clases actividades complementarias para los alumnos que acaban pronto.</t>
  </si>
  <si>
    <t>Optimizamos el tiempo destinado al aprendizaje desarrollando actividades diferenciadas y previamente planeadas; evitamos las esperas hasta que todo el grupo termine o el docente califique todos los cuadernos, para iniciar otra actividad.</t>
  </si>
  <si>
    <t>Rediseñamos u omitimos las actividades didácticas, identificadas en CTE, para optimizar el tiempo escolar.</t>
  </si>
  <si>
    <t>Recibimos asesoría por parte del director (o el supervisor) sobre el uso efectivo del tiempo para el aprendizaje en el aula, a partir de una visita de observación de clase.</t>
  </si>
  <si>
    <t>7. Las actividades que propone el docente logran que todos los alumnos participen en el trabajo de la clase.</t>
  </si>
  <si>
    <t xml:space="preserve">Consideramos los intereses de nuestros estudiantes en la planeación de actividades que motivaran su participación. </t>
  </si>
  <si>
    <t>Realizamos actividades diferenciadas en función de los ritmos de aprendizaje de los alumnos y monitoreamos constantemente su actividad en el aula.</t>
  </si>
  <si>
    <t>Identificamos a los alumnos con menor participación al inicio del ciclo escolar y logramos que intervinieran continuamente.</t>
  </si>
  <si>
    <t>Integramos equipos o filas heterogéneas, evitando hacer diferencias entre los alumnos según su desempeño. Ningún niño quedó aislado del grupo (por ejemplo, junto al escritorio del docente).</t>
  </si>
  <si>
    <t>8. Todos los alumnos consolidan su dominio de la lectura, la escritura y las matemáticas de acuerdo con su grado  educativo</t>
  </si>
  <si>
    <t>Realizamos actividades, en todas las asignaturas, para favorecer la competencia lectora.</t>
  </si>
  <si>
    <t>Promovimos estrategias para fortalecer en los alumnos la producción de textos.</t>
  </si>
  <si>
    <t>Compartimos e implementamos sistemáticamente estrategias para el desarrollo del pensamiento matemático de manera transversal en las distintas asignaturas.</t>
  </si>
  <si>
    <t>Subtotal</t>
  </si>
  <si>
    <t>Total</t>
  </si>
  <si>
    <t>INDICADOR:</t>
  </si>
  <si>
    <t>Nivel de Avance</t>
  </si>
  <si>
    <t>Logros obtenidos</t>
  </si>
  <si>
    <t>¿Consideramos que es relevante atender la problemática detectada en este ciclo escolar?</t>
  </si>
  <si>
    <t>Observaciones
(Problemática que enfrentamos para cumplir esta Prioridad educativa)</t>
  </si>
  <si>
    <t>ANEXO 1: NORMALIDAD MÍNIMA ESCOLAR</t>
  </si>
  <si>
    <t>SIEMPRE</t>
  </si>
  <si>
    <t>TOTAL DE PUNTOS</t>
  </si>
  <si>
    <t>INDICADOR</t>
  </si>
  <si>
    <t>INTERPRETACIÓN DEL NIVEL DE AVANCE GENERAL</t>
  </si>
  <si>
    <t>0 - 18</t>
  </si>
  <si>
    <t>19 - 38</t>
  </si>
  <si>
    <t>39 - 57</t>
  </si>
  <si>
    <t>58 - 75</t>
  </si>
  <si>
    <t>AVANCE SIGNIFICATIVO</t>
  </si>
  <si>
    <t>CIERTO AVANCE</t>
  </si>
  <si>
    <t>SIN AVANCE</t>
  </si>
  <si>
    <t>OBJETIVO LOGRADO</t>
  </si>
  <si>
    <t>Clara evidencia de que se ha planteado y tratado este tema de manera adecuada, pero sin llegar al objetivo. El colectivo docente ha analizado los resultados y empieza a tomar acuerdos importantes para acercase al objetivo. La Ruta de Mejora Escolar ha identificado algunos factores críticos y se han atendido sistemáticamente a través de acciones concretas.</t>
  </si>
  <si>
    <t>Existen logros y productos parciales. Hay acciones que han incidido en algunas mejoras, pero se requiere un plan más sistemático para avanzar en la atención de los rasgos de la normalidad mínima. Vale la pena diseñar acciones de mejora que planteen la atención de esta prioridad educativa.</t>
  </si>
  <si>
    <t>Las acciones planteadas llevaron al cumplimiento de los resultados esperados. El colectivo docente tiene una Ruta de Mejora Escolar con problemas focalizados y acciones concretas. Su estrategia de trabajo colaborativo le ha permitido emplear las competencias necesarias para solucionar de manera eficaz distintas situaciones.</t>
  </si>
  <si>
    <t>No se han realizado acciones sistemáticas para cumplir la normalidad mínima. Es probable que sólo se hayan planteado algunas ideas, pero no se han concretado. La escuela no ha diseñado acciones pertinentes para atender los problemas cotidianos del centro escolar.</t>
  </si>
  <si>
    <t>Núm.</t>
  </si>
  <si>
    <t>¿QUÉ ACCIONES REALIZAMOS  EN NUESTRA ESCUELA?</t>
  </si>
  <si>
    <t>Atendimos la demanda del servicio educativo y brindamos inscripción al total de la población que lo solicitó.</t>
  </si>
  <si>
    <t>Identificamos a alumnos en situación de vulnerabilidad y establecimos un apoyo educativo diferenciado para minimizar las barreras que limitan el aprendizaje.</t>
  </si>
  <si>
    <t>Llevamos un registro sistemático de los estudiantes que no asistían a clases e indagamos las causas.</t>
  </si>
  <si>
    <t>Propiciamos actividades de interés para el alumnado, como una forma de favorecer la asistencia regular a la escuela.</t>
  </si>
  <si>
    <t>Trabajamos en forma colaborativa para resolver los problemas específicos de los alumnos en riesgo de abandono escolar.</t>
  </si>
  <si>
    <t>Establecimos acciones durante las sesiones del CTE, para brindar apoyo integral a los estudiantes en riesgo de abandono escolar.</t>
  </si>
  <si>
    <t>Desarrollamos un plan de acción emergente para atender casos de estudiantes que dejaron de asistir a la escuela por condiciones de salud.</t>
  </si>
  <si>
    <t>Gestionamos y aseguramos apoyos externos para atender casos de alumnos con problemas de aprendizaje, desnutrición, pobreza extrema o condiciones familiares desfavorables.</t>
  </si>
  <si>
    <t>Dimos seguimiento y apoyo a los alumnos que por motivos familiares dejaron de asistir a la escuela.</t>
  </si>
  <si>
    <t>Establecimos comunicación con los padres o tutores de los alumnos que estuvieron en riesgo de abandono escolar, para implementar acciones conjuntas.</t>
  </si>
  <si>
    <t>ATENCIÓN AL REZAGO Y DESERCIÓN ESCOLAR</t>
  </si>
  <si>
    <t>La escuela ha planteado y tratado el tema del rezago de manera adecuada, pero sin llegar al objetivo. El colectivo docente ha analizado el resultado de sus acciones y empieza a tomar acuerdos importantes para acercarse al objetivo.</t>
  </si>
  <si>
    <t>La escuela ha tomado pocas decisiones enfocadas a atender este tema, y realiza de manera esporádica y desarticulada algunas prácticas orientadas a prevenir esta problemática. En esta escuela hay alumnos en riesgo de rezago educativo.</t>
  </si>
  <si>
    <t>La escuela, de manera constante, ha tomado decisiones relativas a atender este rasgo y promueve prácticas que favorecen la participación de todos los actores implicados para que los alumnos mejoren sus aprendizajes.
 Hay una fuerte atención en la prevención del rezago y el abandono escolar, debido a la actuación efectiva de la comunidad educativa en su conjunto.</t>
  </si>
  <si>
    <t>La escuela no ha tomado decisiones enfocadas a atender esta prioridad. Hay poca o nula atención por parte de los actores implicados (directivos, docentes y padres de familia). En esta escuela, el abandono escolar es un riesgo latente.</t>
  </si>
  <si>
    <t>0 - 7</t>
  </si>
  <si>
    <t>25 - 30</t>
  </si>
  <si>
    <t>16 - 24</t>
  </si>
  <si>
    <t>8 - 15</t>
  </si>
  <si>
    <t>Rasgo</t>
  </si>
  <si>
    <t>En la estrategia didáctica de cada asignatura incluimos actividades de lectura, no sólo en Español.</t>
  </si>
  <si>
    <t>Utilizamos distintas fuentes, recursos y materiales didácticos para promover la lectura.</t>
  </si>
  <si>
    <t>Consideramos lecturas sugeridas por los alumnos, para integrarlas a las actividades en el aula.</t>
  </si>
  <si>
    <t>Diseñamos en CTE estrategias de apoyo diferenciado a los estudiantes que requieren apoyo en lectura.</t>
  </si>
  <si>
    <t>Contamos con herramientas para evaluar de manera objetiva y sistemática la lectura de los alumnos en los distintos grados.</t>
  </si>
  <si>
    <t>En la estrategia didáctica de cada asignatura incluimos actividades de producción de textos, no sólo en Español.</t>
  </si>
  <si>
    <t>Utilizamos distintas fuentes, recursos y materiales didácticos, para promover que los alumnos produzcan textos escritos (no sólo copia y dictado).</t>
  </si>
  <si>
    <t>Consideramos temas sugeridos por los alumnos, para integrarlos a las actividades de escritura en el aula.</t>
  </si>
  <si>
    <t>Diseñamos en CTE estrategias de apoyo diferenciado a los estudiantes que requieren apoyo en escritura.</t>
  </si>
  <si>
    <t>Contamos con herramientas para evaluar de manera objetiva y sistemática la producción de textos escritos de los alumnos en los distintos grados.</t>
  </si>
  <si>
    <t>Compartimos e implementamos estrategias para el desarrollo del pensamiento matemático de manera transversal en las distintas asignaturas.</t>
  </si>
  <si>
    <t>Establecimos estrategias de intervención básicas para asegurar la participación de los alumnos con bajos niveles de logro durante las actividades en clase.</t>
  </si>
  <si>
    <t>Definimos acciones diferenciadas, para responder a las características y necesidades educativas de los alumnos con bajos niveles de logro en Matemáticas.</t>
  </si>
  <si>
    <t>Implementamos metodologías de aula y recursos didácticos diversos, para que los estudiantes desarrollen el pensamiento matemático, no sólo la memorización de algoritmos.</t>
  </si>
  <si>
    <t>Contamos con herramientas para evaluar de manera objetiva y sistemática las habilidades básicas del pensamiento matemático de los alumnos en los distintos grados (por ejemplo, cálculo mental).</t>
  </si>
  <si>
    <t>ARGUMENTEN</t>
  </si>
  <si>
    <t>PROBLEMÁTICA PRIORITARIA DE ATENCIÓN EN ESTE CICLO ESCOLAR</t>
  </si>
  <si>
    <t>Problemática prioritaria de atención</t>
  </si>
  <si>
    <t>ANEXO 3. MEJORA DE LOS APRENDIZAJES</t>
  </si>
  <si>
    <t>Rubros</t>
  </si>
  <si>
    <t>SITUACIONES QUE FAVORECEN  LA CONVIVENCIA ESCOLAR</t>
  </si>
  <si>
    <t>Clima escolar entre  directivo y docentes</t>
  </si>
  <si>
    <t>Existe una comunicación clara, directa y respetuosa para analizar situaciones en la escuela.</t>
  </si>
  <si>
    <t>Existe un ambiente de confianza propicio para hacer propuestas de mejora.</t>
  </si>
  <si>
    <t>Se percibe un ambiente cordial de colaboración y trabajo en equipo.</t>
  </si>
  <si>
    <t>El director(a) impulsa el crecimiento profesional y personal del colectivo docente.</t>
  </si>
  <si>
    <t>El director(a) resuelve los conflictos que le plantea el docente</t>
  </si>
  <si>
    <t>Clima escolar entre  docentes</t>
  </si>
  <si>
    <t>Ante situaciones complejas, ¿encuentro apoyo en otros compañeros (as) docentes?</t>
  </si>
  <si>
    <t>Existe un ambiente de colaboración y respeto en el colectivo docente.</t>
  </si>
  <si>
    <t>En el colectivo docente se generan acciones de fortalecimiento profesional.</t>
  </si>
  <si>
    <t>La comunicación en el colectivo docente es clara, directa y respetuosa.</t>
  </si>
  <si>
    <t>Se resuelven los conflictos de manera pacífica en el colectivo docente.</t>
  </si>
  <si>
    <t>Genero secuencias y actividades de aprendizaje diferentes de acuerdo con las necesidades individuales de las y los alumnos.</t>
  </si>
  <si>
    <t>Cuento con herramientas para manejar los conflictos de manera pacífica entre alumnas y alumnos</t>
  </si>
  <si>
    <t>Involucro a mis alumnos (as) en el establecimiento y cumplimiento de las normas de convivencia escolar.</t>
  </si>
  <si>
    <t>Al identificar un conflicto con algún alumno o alumna, tomo en cuenta sus características, de personalidad, sentimientos y su situación familiar para ayudar a solucionarlo.</t>
  </si>
  <si>
    <t>Cuando se presenta un conflicto entre mis alumnos actúo con prudencia, exploro el origen del conflicto y opero como mediador para una resolución pacífica.</t>
  </si>
  <si>
    <t>Clima  escolar entre docente y madres  y padres de familia</t>
  </si>
  <si>
    <t>Se fomenta una comunicación abierta y respetuosa con los familiares de los alumnos.</t>
  </si>
  <si>
    <t>Se proponen acciones para integrar a los padres de familia en las actividades escolares.</t>
  </si>
  <si>
    <t>Se proporciona orientación a las madres y padres de familia que requieren apoyo para mejorar las relaciones con sus hijas e hijos.</t>
  </si>
  <si>
    <t>Cuando se presenta un conflicto con algún alumno(a) informo a los padres de familia y los involucro en la solución.</t>
  </si>
  <si>
    <t>Estoy alerta ante conductas de riesgo provenientes del entorno familiar y lo reporto al director(a).</t>
  </si>
  <si>
    <t>Clima  escolar entre alumnos</t>
  </si>
  <si>
    <t>En la escuela se favorece el trato respetuoso entre las y los alumnos.</t>
  </si>
  <si>
    <t>Se promueve un clima de convivencia armónico entre las y los alumnos.</t>
  </si>
  <si>
    <t>Las y los alumnos respetan las diferentes formas de ser, de pensar y de sentir de los demás.</t>
  </si>
  <si>
    <t>Las y los alumnos resuelven sus conflictos de manera pacífica.</t>
  </si>
  <si>
    <t>Integran en sus actividades a las y los compañeros que tienen necesidades especiales.</t>
  </si>
  <si>
    <t>Clima  escolar entre docente y alumnos(as)</t>
  </si>
  <si>
    <t>CAUSAS</t>
  </si>
  <si>
    <t>Prioridad educativa:</t>
  </si>
  <si>
    <t>ASESORÍ TÉCNICA</t>
  </si>
  <si>
    <t>Problemática prioritaria de atención:</t>
  </si>
  <si>
    <t>AVANCE MODERADO</t>
  </si>
  <si>
    <t>En proceso de fortalecimiento. Se requiere valorar la pertinencia de acciones, tanto en el ámbito escolar como en las aulas, a la luz de un nuevo diagnóstico que permita valorar la importancia de otras variables e insertarlas en un plan sistemático integral.</t>
  </si>
  <si>
    <t>Requiere fortalecimiento. Es prioritario implementar acciones preventivas y formativas que abonen a la mejora del clima y la convivencia escolar, tanto en el ámbito escolar como en las aulas; que permitan replantear las relaciones entre los diferentes actores de la comunidad escolar: director(a)-docentes, docentes-docentes, docentes-alumnos, docentes-padres de familia y alumnos-alumnos, e insertarlas en un plan sistemático integral.</t>
  </si>
  <si>
    <t>No se han realizado acciones sistemáticas para favorecer la mejora del clima escolar. Es probable que sólo se hayan planteado algunas ideas, pero no se han concretado. La escuela no ha diseñado acciones pertinentes para atender problemas cotidianos de convivencia.</t>
  </si>
  <si>
    <t>(SI)
Marque con una "X"</t>
  </si>
  <si>
    <t>(NO)
Marque con una "X"</t>
  </si>
  <si>
    <t>MEJORA DE LOS APRENDIZAJES</t>
  </si>
  <si>
    <t>CONVIVENCIA ESCOLAR</t>
  </si>
  <si>
    <t>NORMALIDAD MÍNIMA ESCOLAR</t>
  </si>
  <si>
    <t>PRIORIDAD EDUCATIVA</t>
  </si>
  <si>
    <t>SI/NO</t>
  </si>
  <si>
    <t>NORMALIDAD MÍNIMA</t>
  </si>
  <si>
    <t>OBJETIVOS
¿Qué quieren lograr y para qué?</t>
  </si>
  <si>
    <t>METAS
¿Cuánto? ¿De qué manera? ¿Cuándo?</t>
  </si>
  <si>
    <t>Anexo 2. ATENCIÓN AL REZAGO Y DESERCIÓN ESCOLAR</t>
  </si>
  <si>
    <t>ANEXO 4. CONVIVENCIA ESCOLAR</t>
  </si>
  <si>
    <t>RUTA DE MEJORA ESCOLAR</t>
  </si>
  <si>
    <t>OBJETIVOS,METAS Y ACCIONES</t>
  </si>
  <si>
    <t>PROBLEMATICA PRIORITARIA</t>
  </si>
  <si>
    <t>PLANEACIÓN</t>
  </si>
  <si>
    <t>Si la respuesta es "SI",
registre la información del cuadro de abajo.</t>
  </si>
  <si>
    <t>39 -57</t>
  </si>
  <si>
    <t>Logro significativo. La escuela ha realizado acciones pertinentes y ha sido consistente en su desarrollo, por lo que requiere garantizar la continuidad de las mismas enmarcadas en una estrategia integral y avanzar en su consolidación.</t>
  </si>
  <si>
    <t>La escuela ha tomado pocas decisiones enfocadas a mejorar los aprendizajes, y realiza de manera esporádica y desarticulada algunas prácticas orientadas a atender esta prioridad. En esta escuela hay alumnos en riesgo de no alcanzar los aprendizajes esperados.</t>
  </si>
  <si>
    <t>La escuela ha planteado y tratado el tema de la mejora de los aprendizajes de manera adecuada, pero sin llegar al objetivo. El colectivo docente ha analizado el resultado de sus acciones y empieza a tomar decisiones importantes para acercarse al objetivo.</t>
  </si>
  <si>
    <t>Instrucciones: Marquen con una "X" (mayúsculas) la opción que mejor represente la situación de su escuela, 
en una escala del 0 al 3, en donde 0 significa nunca, 1 a veces, 2 casi siempre y 3 siempre.</t>
  </si>
  <si>
    <t>Instrucciones: Marquen con una "X" (mayúsculas) la opción que mejor represente la situación de su escuela</t>
  </si>
  <si>
    <t>0 - 11</t>
  </si>
  <si>
    <t>12 - 23</t>
  </si>
  <si>
    <t>24 - 35</t>
  </si>
  <si>
    <t>36 - 45</t>
  </si>
  <si>
    <t>PRÁCTICAS EDUCATIVAS ASOCIADAS A ESTAS PROBLEMÁTICAS (CAUSAS).
ORGANICE LAS CAUSAS DE LA PROBLEMATICA EN LOS ÁMBITOS DE LA GESTIÓN.</t>
  </si>
  <si>
    <t>• Se deben analizar todos los ámbitos para determinar en cuales se origina la problemática, por lo cual no es necesario que en todos ámbitos existan causas.</t>
  </si>
  <si>
    <r>
      <t xml:space="preserve">ESTRATEGIAS GLOBALES
(ACCIONES)
</t>
    </r>
    <r>
      <rPr>
        <b/>
        <sz val="8"/>
        <color rgb="FF181717"/>
        <rFont val="Calibri"/>
        <family val="2"/>
        <scheme val="minor"/>
      </rPr>
      <t>(SE DEBEN ESTABLECER ACCIONES EN TODOS LOA ÁMBITOS DE GESTIÓN,
ASESORÍA TÉCNICA ES OPCIONAL DE ACUERDO A LA NECESIDAD DE LA ESCUELA, LOS MATERIALES E INSUMOS SE ESPECIFICAN EN LAS ACTIVIDADES DE LOS OTROS ÁMBITOS SI LAOS REQUIEREN)</t>
    </r>
  </si>
  <si>
    <t>ASESORÍA TÉCNICA</t>
  </si>
  <si>
    <t>ATEDER DE MANERA TRADICIONAL CONFLICTOS Y VIOLENCIAS EN EL ENTORNO ESCOLAR-</t>
  </si>
  <si>
    <t>SEPTIEMBRE A DICIEMBRE</t>
  </si>
  <si>
    <t>DOCENTES</t>
  </si>
  <si>
    <t>MATERIAL DIDÁCTICO Y EL REGLAMENTO</t>
  </si>
  <si>
    <t>TODO EL CICLO ESCOLAR</t>
  </si>
  <si>
    <t>DIRECTOR Y DOCENTES</t>
  </si>
  <si>
    <t>VALENDARIO DE VALORES</t>
  </si>
  <si>
    <t>AUTORIDADES LOCALES, SUPERVISOR Y DIRECTOR</t>
  </si>
  <si>
    <t>PROYECTOR, LAP TOP Y REGLAMENTO</t>
  </si>
  <si>
    <t>AUTORIDAD LOCAL</t>
  </si>
  <si>
    <t>TODO EL CICLO CICLO ESCOLAR</t>
  </si>
  <si>
    <t>DIRECTOR</t>
  </si>
  <si>
    <t>REGISTRO DE SEGUIMIENTO</t>
  </si>
  <si>
    <t>FALTA DEL HÁBITOS DE PUNTUALIDAD</t>
  </si>
  <si>
    <t>FALTA DE LIBROS DE TEXTO</t>
  </si>
  <si>
    <t>POCO APROVECHAMIENTO DEL MATERIAL</t>
  </si>
  <si>
    <t>LECTURA</t>
  </si>
  <si>
    <t>ESCRITURA</t>
  </si>
  <si>
    <t>CÁLCULO</t>
  </si>
  <si>
    <t xml:space="preserve">Problemática prioritaria de atención </t>
  </si>
  <si>
    <t>CÁLCULO MENTAL</t>
  </si>
  <si>
    <t>MEJORA DE LOS APRENDIZAJES (LECTURA)</t>
  </si>
  <si>
    <t>MEJORA DE LOS APRENDIZAJES (CÁLCULO)</t>
  </si>
  <si>
    <t>MEJORA DE LOS APRENDIZAJES (ESCRITURA)</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</si>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</sst>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2"/>
      <color rgb="FF181717"/>
      <name val="Calibri"/>
      <family val="2"/>
      <scheme val="minor"/>
    </font>
    <font>
      <b/>
      <sz val="11"/>
      <color rgb="FF181717"/>
      <name val="Calibri"/>
      <family val="2"/>
      <scheme val="minor"/>
    </font>
    <font>
      <b/>
      <sz val="9"/>
      <color rgb="FF181717"/>
      <name val="Calibri"/>
      <family val="2"/>
      <scheme val="minor"/>
    </font>
    <font>
      <b/>
      <sz val="10"/>
      <color rgb="FF181717"/>
      <name val="Calibri"/>
      <family val="2"/>
      <scheme val="minor"/>
    </font>
    <font>
      <b/>
      <sz val="8"/>
      <color rgb="FF181717"/>
      <name val="Calibri"/>
      <family val="2"/>
      <scheme val="minor"/>
    </font>
    <font>
      <b/>
      <sz val="14"/>
      <color theme="1"/>
      <name val="Calibri"/>
      <family val="2"/>
      <scheme val="minor"/>
    </font>
    <font>
      <b/>
      <sz val="16"/>
      <color rgb="FF181717"/>
      <name val="Calibri"/>
      <family val="2"/>
      <scheme val="minor"/>
    </font>
    <font>
      <b/>
      <sz val="16"/>
      <color theme="8" tint="-0.249977111117893"/>
      <name val="Calibri"/>
      <family val="2"/>
      <scheme val="minor"/>
    </font>
    <font>
      <b/>
      <sz val="10.5"/>
      <color rgb="FF181717"/>
      <name val="Calibri"/>
      <family val="2"/>
      <scheme val="minor"/>
    </font>
    <font>
      <b/>
      <sz val="10"/>
      <color theme="8" tint="-0.249977111117893"/>
      <name val="Calibri"/>
      <family val="2"/>
      <scheme val="minor"/>
    </font>
    <font>
      <sz val="11"/>
      <color theme="0"/>
      <name val="Calibri"/>
      <family val="2"/>
      <scheme val="minor"/>
    </font>
    <font>
      <sz val="8"/>
      <color rgb="FF181717"/>
      <name val="Calibri"/>
      <family val="2"/>
      <scheme val="minor"/>
    </font>
    <font>
      <sz val="10"/>
      <color theme="1"/>
      <name val="Calibri"/>
      <family val="2"/>
      <scheme val="minor"/>
    </font>
    <font>
      <b/>
      <sz val="9"/>
      <color theme="4" tint="-0.249977111117893"/>
      <name val="Calibri"/>
      <family val="2"/>
      <scheme val="minor"/>
    </font>
    <font>
      <b/>
      <sz val="10"/>
      <color theme="4" tint="-0.249977111117893"/>
      <name val="Calibri"/>
      <family val="2"/>
      <scheme val="minor"/>
    </font>
    <font>
      <b/>
      <sz val="12"/>
      <color theme="1"/>
      <name val="Calibri"/>
      <family val="2"/>
      <scheme val="minor"/>
    </font>
    <font>
      <b/>
      <sz val="16"/>
      <color theme="1"/>
      <name val="Calibri"/>
      <family val="2"/>
      <scheme val="minor"/>
    </font>
    <font>
      <b/>
      <sz val="18"/>
      <color rgb="FF181717"/>
      <name val="Calibri"/>
      <family val="2"/>
      <scheme val="minor"/>
    </font>
    <font>
      <b/>
      <sz val="18"/>
      <color theme="1"/>
      <name val="Calibri"/>
      <family val="2"/>
      <scheme val="minor"/>
    </font>
    <font>
      <b/>
      <sz val="14"/>
      <color rgb="FF181717"/>
      <name val="Calibri"/>
      <family val="2"/>
      <scheme val="minor"/>
    </font>
    <font>
      <b/>
      <sz val="12"/>
      <color theme="0"/>
      <name val="Calibri"/>
      <family val="2"/>
      <scheme val="minor"/>
    </font>
    <font>
      <b/>
      <sz val="20"/>
      <color theme="1"/>
      <name val="Calibri"/>
      <family val="2"/>
      <scheme val="minor"/>
    </font>
    <font>
      <b/>
      <sz val="16"/>
      <color rgb="FF0070C0"/>
      <name val="Calibri"/>
      <family val="2"/>
      <scheme val="minor"/>
    </font>
    <font>
      <b/>
      <sz val="14"/>
      <color rgb="FF0070C0"/>
      <name val="Calibri"/>
      <family val="2"/>
      <scheme val="minor"/>
    </font>
    <font>
      <sz val="18"/>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9933"/>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EE828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0"/>
        <bgColor indexed="64"/>
      </patternFill>
    </fill>
  </fills>
  <borders count="74">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73">
    <xf numFmtId="0" fontId="0" fillId="0" borderId="0" xfId="0"/>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0" fillId="0" borderId="3" xfId="0" applyBorder="1"/>
    <xf numFmtId="0" fontId="1" fillId="2" borderId="3" xfId="0" applyFont="1" applyFill="1" applyBorder="1" applyAlignment="1">
      <alignment horizontal="left"/>
    </xf>
    <xf numFmtId="0" fontId="5" fillId="0" borderId="0"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2" fillId="0" borderId="0" xfId="0" applyFont="1" applyAlignment="1">
      <alignment horizontal="left" vertical="center"/>
    </xf>
    <xf numFmtId="0" fontId="4" fillId="0" borderId="37" xfId="0" applyFont="1" applyBorder="1" applyAlignment="1">
      <alignment horizontal="center" vertical="center" wrapText="1"/>
    </xf>
    <xf numFmtId="0" fontId="10" fillId="0" borderId="3" xfId="0" applyFont="1" applyBorder="1" applyAlignment="1">
      <alignmen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vertical="center" wrapText="1"/>
    </xf>
    <xf numFmtId="0" fontId="0" fillId="0" borderId="0" xfId="0" applyBorder="1"/>
    <xf numFmtId="0" fontId="2" fillId="0" borderId="0" xfId="0" applyFont="1" applyBorder="1" applyAlignment="1">
      <alignment vertical="center" wrapText="1"/>
    </xf>
    <xf numFmtId="0" fontId="8" fillId="0" borderId="0" xfId="0" applyFont="1" applyBorder="1" applyAlignment="1">
      <alignment horizontal="right" vertical="center" wrapText="1"/>
    </xf>
    <xf numFmtId="0" fontId="9" fillId="0" borderId="49" xfId="0" applyFont="1" applyBorder="1" applyAlignment="1">
      <alignment horizontal="center" vertical="center" wrapText="1"/>
    </xf>
    <xf numFmtId="0" fontId="6" fillId="0" borderId="9" xfId="0" applyFont="1" applyBorder="1" applyAlignment="1">
      <alignment horizontal="left" vertical="center" wrapText="1"/>
    </xf>
    <xf numFmtId="0" fontId="11" fillId="0" borderId="0" xfId="0" applyFont="1" applyBorder="1" applyAlignment="1">
      <alignment horizontal="center" vertical="center" wrapText="1"/>
    </xf>
    <xf numFmtId="17" fontId="10" fillId="0" borderId="17" xfId="0" quotePrefix="1" applyNumberFormat="1" applyFont="1" applyBorder="1" applyAlignment="1">
      <alignment horizontal="center" vertical="center" wrapText="1"/>
    </xf>
    <xf numFmtId="0" fontId="5" fillId="0" borderId="50" xfId="0" applyFont="1" applyBorder="1" applyAlignment="1">
      <alignment horizontal="left"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12" fillId="0" borderId="0" xfId="0" applyFont="1"/>
    <xf numFmtId="0" fontId="3" fillId="3" borderId="34"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3" borderId="3" xfId="0" applyFont="1" applyFill="1" applyBorder="1" applyAlignment="1">
      <alignment horizontal="left" vertical="center" wrapText="1" indent="1"/>
    </xf>
    <xf numFmtId="0" fontId="0" fillId="3" borderId="3" xfId="0" applyFill="1" applyBorder="1"/>
    <xf numFmtId="0" fontId="4" fillId="3" borderId="3"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26" xfId="0" applyFont="1" applyFill="1" applyBorder="1" applyAlignment="1">
      <alignment horizontal="left" vertical="center" wrapText="1" indent="1"/>
    </xf>
    <xf numFmtId="0" fontId="10" fillId="2" borderId="26" xfId="0" applyFont="1" applyFill="1" applyBorder="1" applyAlignment="1">
      <alignment horizontal="center" vertical="center" wrapText="1"/>
    </xf>
    <xf numFmtId="0" fontId="10" fillId="2" borderId="27" xfId="0" applyFont="1" applyFill="1" applyBorder="1" applyAlignment="1">
      <alignment horizontal="left" vertical="center" wrapText="1" indent="1"/>
    </xf>
    <xf numFmtId="0" fontId="10" fillId="2" borderId="2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5" fillId="3" borderId="50"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justify" vertical="top"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5" borderId="6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2" borderId="2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0" fontId="14" fillId="0" borderId="0" xfId="0" applyFont="1" applyAlignment="1">
      <alignment wrapText="1"/>
    </xf>
    <xf numFmtId="0" fontId="4" fillId="0" borderId="6" xfId="0" applyFont="1" applyBorder="1" applyAlignment="1">
      <alignment horizontal="left" vertical="center" wrapText="1"/>
    </xf>
    <xf numFmtId="0" fontId="5" fillId="0" borderId="66" xfId="0" applyFont="1" applyBorder="1" applyAlignment="1">
      <alignment horizontal="center" vertical="center" wrapText="1"/>
    </xf>
    <xf numFmtId="0" fontId="5" fillId="0" borderId="9" xfId="0" applyFont="1" applyBorder="1" applyAlignment="1">
      <alignment horizontal="center" vertical="center" wrapText="1"/>
    </xf>
    <xf numFmtId="0" fontId="0" fillId="10" borderId="3" xfId="0" applyFill="1" applyBorder="1"/>
    <xf numFmtId="0" fontId="5" fillId="0" borderId="51" xfId="0" applyFont="1" applyBorder="1" applyAlignment="1">
      <alignment horizontal="left" vertical="center" wrapText="1"/>
    </xf>
    <xf numFmtId="0" fontId="4" fillId="0" borderId="55" xfId="0" applyFont="1" applyBorder="1" applyAlignment="1">
      <alignment horizontal="left" vertical="center" wrapText="1"/>
    </xf>
    <xf numFmtId="0" fontId="1" fillId="12" borderId="3" xfId="0" applyFont="1" applyFill="1" applyBorder="1" applyAlignment="1">
      <alignment horizontal="left" vertical="center"/>
    </xf>
    <xf numFmtId="0" fontId="1" fillId="8" borderId="3" xfId="0" applyFont="1" applyFill="1" applyBorder="1" applyAlignment="1">
      <alignment horizontal="left" vertical="center"/>
    </xf>
    <xf numFmtId="0" fontId="1" fillId="13" borderId="7" xfId="0" applyFont="1" applyFill="1" applyBorder="1" applyAlignment="1">
      <alignment vertical="center"/>
    </xf>
    <xf numFmtId="0" fontId="3" fillId="9" borderId="3" xfId="0" applyFont="1" applyFill="1" applyBorder="1" applyAlignment="1">
      <alignment horizontal="left" vertical="center" wrapText="1"/>
    </xf>
    <xf numFmtId="0" fontId="4" fillId="3" borderId="7" xfId="0" applyFont="1" applyFill="1" applyBorder="1" applyAlignment="1">
      <alignment horizontal="left" vertical="center" wrapText="1" indent="1"/>
    </xf>
    <xf numFmtId="0" fontId="4" fillId="14" borderId="0" xfId="0" applyFont="1" applyFill="1" applyBorder="1" applyAlignment="1">
      <alignment horizontal="left" vertical="center" wrapText="1" indent="1"/>
    </xf>
    <xf numFmtId="0" fontId="0" fillId="14" borderId="0" xfId="0" applyFill="1" applyBorder="1"/>
    <xf numFmtId="0" fontId="5" fillId="3" borderId="3" xfId="0" applyFont="1" applyFill="1" applyBorder="1" applyAlignment="1">
      <alignment horizontal="left" vertical="center" wrapText="1" indent="1"/>
    </xf>
    <xf numFmtId="0" fontId="1" fillId="9" borderId="3" xfId="0" applyFont="1" applyFill="1" applyBorder="1" applyAlignment="1">
      <alignment horizontal="center" vertical="center"/>
    </xf>
    <xf numFmtId="0" fontId="0" fillId="9" borderId="3" xfId="0" applyFill="1" applyBorder="1" applyAlignment="1">
      <alignment horizontal="center" vertical="center"/>
    </xf>
    <xf numFmtId="0" fontId="14" fillId="0" borderId="3" xfId="0" applyFont="1" applyBorder="1" applyAlignment="1">
      <alignment wrapText="1"/>
    </xf>
    <xf numFmtId="0" fontId="0" fillId="0" borderId="3" xfId="0" applyBorder="1" applyAlignment="1">
      <alignment wrapText="1"/>
    </xf>
    <xf numFmtId="0" fontId="4" fillId="3" borderId="7" xfId="0" applyFont="1" applyFill="1" applyBorder="1" applyAlignment="1">
      <alignment horizontal="left" vertical="center" wrapText="1"/>
    </xf>
    <xf numFmtId="0" fontId="0" fillId="0" borderId="7" xfId="0" applyBorder="1" applyAlignment="1">
      <alignment wrapText="1"/>
    </xf>
    <xf numFmtId="0" fontId="0" fillId="3" borderId="3" xfId="0" applyFill="1" applyBorder="1" applyAlignment="1">
      <alignment horizontal="left" vertical="center" wrapText="1"/>
    </xf>
    <xf numFmtId="0" fontId="6" fillId="3" borderId="3" xfId="0" applyFont="1" applyFill="1" applyBorder="1" applyAlignment="1">
      <alignment horizontal="left" vertical="center" wrapText="1"/>
    </xf>
    <xf numFmtId="0" fontId="26" fillId="0" borderId="0" xfId="0" applyFont="1"/>
    <xf numFmtId="0" fontId="1" fillId="10" borderId="3" xfId="0" applyFont="1" applyFill="1" applyBorder="1" applyAlignment="1">
      <alignment horizontal="center" vertical="center"/>
    </xf>
    <xf numFmtId="0" fontId="0" fillId="10" borderId="3" xfId="0" applyFill="1" applyBorder="1" applyAlignment="1">
      <alignment horizontal="center" vertical="center"/>
    </xf>
    <xf numFmtId="0" fontId="18" fillId="6" borderId="0" xfId="0" applyFont="1" applyFill="1" applyAlignment="1">
      <alignment horizontal="center"/>
    </xf>
    <xf numFmtId="0" fontId="4" fillId="0" borderId="17" xfId="0" applyFont="1" applyBorder="1" applyAlignment="1">
      <alignment horizontal="left" vertical="center" wrapText="1" indent="1"/>
    </xf>
    <xf numFmtId="0" fontId="4" fillId="0" borderId="3" xfId="0" applyFont="1" applyBorder="1" applyAlignment="1">
      <alignment horizontal="left" vertical="center" wrapText="1"/>
    </xf>
    <xf numFmtId="0" fontId="22" fillId="7" borderId="22"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0" fillId="0" borderId="17" xfId="0" applyBorder="1" applyAlignment="1">
      <alignment horizontal="center"/>
    </xf>
    <xf numFmtId="0" fontId="0" fillId="0" borderId="3" xfId="0" applyBorder="1" applyAlignment="1">
      <alignment horizontal="center"/>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 xfId="0" applyFont="1" applyFill="1" applyBorder="1" applyAlignment="1">
      <alignment horizontal="center" vertical="top" wrapText="1"/>
    </xf>
    <xf numFmtId="0" fontId="6" fillId="3" borderId="18"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32" xfId="0" applyFont="1" applyFill="1" applyBorder="1" applyAlignment="1">
      <alignment horizontal="center" vertical="top"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Border="1" applyAlignment="1">
      <alignment horizontal="left" vertical="center"/>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4" borderId="53"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4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21" fillId="0" borderId="30" xfId="0" applyFont="1" applyBorder="1" applyAlignment="1">
      <alignment horizontal="right" vertical="center" wrapText="1"/>
    </xf>
    <xf numFmtId="0" fontId="21" fillId="0" borderId="31" xfId="0" applyFont="1" applyBorder="1" applyAlignment="1">
      <alignment horizontal="right" vertical="center" wrapText="1"/>
    </xf>
    <xf numFmtId="0" fontId="21" fillId="0" borderId="40" xfId="0" applyFont="1" applyBorder="1" applyAlignment="1">
      <alignment horizontal="righ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0" borderId="17" xfId="0" applyFont="1" applyBorder="1" applyAlignment="1">
      <alignment horizontal="justify" vertical="center" wrapText="1"/>
    </xf>
    <xf numFmtId="0" fontId="6" fillId="0" borderId="60" xfId="0" applyFont="1" applyBorder="1" applyAlignment="1">
      <alignment horizontal="justify" vertical="center" wrapText="1"/>
    </xf>
    <xf numFmtId="0" fontId="4" fillId="0" borderId="7" xfId="0" applyFont="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28"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3" xfId="0" applyFont="1" applyBorder="1" applyAlignment="1">
      <alignment vertical="center" wrapText="1"/>
    </xf>
    <xf numFmtId="0" fontId="4" fillId="0" borderId="18" xfId="0" applyFont="1" applyBorder="1" applyAlignment="1">
      <alignment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8" fillId="0" borderId="0" xfId="0" applyFont="1" applyAlignment="1">
      <alignment horizontal="center" vertical="center"/>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2" borderId="26"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4" fillId="0" borderId="55" xfId="0" applyFont="1" applyBorder="1" applyAlignment="1">
      <alignment vertical="center" wrapText="1"/>
    </xf>
    <xf numFmtId="0" fontId="16" fillId="3" borderId="6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5" fillId="0" borderId="25" xfId="0" applyFont="1" applyBorder="1" applyAlignment="1">
      <alignment horizontal="center" vertical="center" wrapText="1"/>
    </xf>
    <xf numFmtId="0" fontId="21" fillId="0" borderId="14" xfId="0" applyFont="1" applyBorder="1" applyAlignment="1">
      <alignment horizontal="right" vertical="center" wrapText="1"/>
    </xf>
    <xf numFmtId="0" fontId="21" fillId="0" borderId="11" xfId="0" applyFont="1" applyBorder="1" applyAlignment="1">
      <alignment horizontal="right" vertical="center" wrapText="1"/>
    </xf>
    <xf numFmtId="0" fontId="21" fillId="0" borderId="69" xfId="0" applyFont="1" applyBorder="1" applyAlignment="1">
      <alignment horizontal="right" vertical="center" wrapText="1"/>
    </xf>
    <xf numFmtId="0" fontId="14" fillId="0" borderId="25" xfId="0" applyFont="1" applyBorder="1" applyAlignment="1">
      <alignment horizontal="center"/>
    </xf>
    <xf numFmtId="0" fontId="14" fillId="0" borderId="26" xfId="0" applyFont="1" applyBorder="1" applyAlignment="1">
      <alignment horizontal="center"/>
    </xf>
    <xf numFmtId="0" fontId="14" fillId="0" borderId="17" xfId="0" applyFont="1" applyBorder="1" applyAlignment="1">
      <alignment horizontal="center"/>
    </xf>
    <xf numFmtId="0" fontId="14" fillId="0" borderId="3" xfId="0" applyFont="1" applyBorder="1" applyAlignment="1">
      <alignment horizontal="center"/>
    </xf>
    <xf numFmtId="0" fontId="5" fillId="2" borderId="25"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4" fillId="0" borderId="30" xfId="0" applyFont="1" applyBorder="1" applyAlignment="1">
      <alignment horizontal="center"/>
    </xf>
    <xf numFmtId="0" fontId="14" fillId="0" borderId="31" xfId="0" applyFont="1" applyBorder="1" applyAlignment="1">
      <alignment horizont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8"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0" xfId="0" applyFont="1" applyBorder="1" applyAlignment="1">
      <alignment horizontal="left" vertical="center" wrapText="1"/>
    </xf>
    <xf numFmtId="0" fontId="13" fillId="0" borderId="45" xfId="0" applyFont="1" applyBorder="1" applyAlignment="1">
      <alignment horizontal="left" vertical="center" wrapText="1"/>
    </xf>
    <xf numFmtId="0" fontId="13" fillId="0" borderId="48" xfId="0" applyFont="1" applyBorder="1" applyAlignment="1">
      <alignment horizontal="left" vertical="center" wrapText="1"/>
    </xf>
    <xf numFmtId="0" fontId="13" fillId="0" borderId="59" xfId="0" applyFont="1" applyBorder="1" applyAlignment="1">
      <alignment horizontal="left" vertical="center" wrapText="1"/>
    </xf>
    <xf numFmtId="0" fontId="13" fillId="0" borderId="11" xfId="0" applyFont="1" applyBorder="1" applyAlignment="1">
      <alignment horizontal="left" vertical="center" wrapText="1"/>
    </xf>
    <xf numFmtId="0" fontId="13" fillId="0" borderId="51" xfId="0" applyFont="1" applyBorder="1" applyAlignment="1">
      <alignment horizontal="left" vertical="center" wrapText="1"/>
    </xf>
    <xf numFmtId="0" fontId="10" fillId="0" borderId="4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2" borderId="26" xfId="0" applyFont="1" applyFill="1" applyBorder="1" applyAlignment="1">
      <alignment horizontal="center" vertical="center" wrapText="1"/>
    </xf>
    <xf numFmtId="0" fontId="10" fillId="0" borderId="15" xfId="0" applyFont="1" applyBorder="1" applyAlignment="1">
      <alignment vertical="top" wrapText="1" indent="1"/>
    </xf>
    <xf numFmtId="0" fontId="10" fillId="0" borderId="53" xfId="0" applyFont="1" applyBorder="1" applyAlignment="1">
      <alignment vertical="top" wrapText="1" indent="1"/>
    </xf>
    <xf numFmtId="0" fontId="10" fillId="0" borderId="13" xfId="0" applyFont="1" applyBorder="1" applyAlignment="1">
      <alignment vertical="top" wrapText="1" indent="1"/>
    </xf>
    <xf numFmtId="0" fontId="5" fillId="0" borderId="3" xfId="0" applyFont="1" applyBorder="1" applyAlignment="1">
      <alignment horizontal="left" vertical="center" wrapText="1" indent="1"/>
    </xf>
    <xf numFmtId="0" fontId="5" fillId="0" borderId="31" xfId="0" applyFont="1" applyBorder="1" applyAlignment="1">
      <alignment horizontal="left" vertical="center" wrapText="1" indent="1"/>
    </xf>
    <xf numFmtId="0" fontId="14" fillId="0" borderId="43" xfId="0" applyFont="1" applyBorder="1" applyAlignment="1">
      <alignment horizontal="center"/>
    </xf>
    <xf numFmtId="0" fontId="6" fillId="11" borderId="26"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21" fillId="0" borderId="34" xfId="0" applyFont="1" applyBorder="1" applyAlignment="1">
      <alignment horizontal="right" vertical="center" wrapText="1"/>
    </xf>
    <xf numFmtId="0" fontId="21" fillId="0" borderId="35" xfId="0" applyFont="1" applyBorder="1" applyAlignment="1">
      <alignment horizontal="right" vertical="center" wrapText="1"/>
    </xf>
    <xf numFmtId="0" fontId="21" fillId="0" borderId="36" xfId="0" applyFont="1" applyBorder="1" applyAlignment="1">
      <alignment horizontal="right"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14" fillId="0" borderId="55" xfId="0" applyFont="1" applyBorder="1" applyAlignment="1">
      <alignment horizontal="center"/>
    </xf>
    <xf numFmtId="0" fontId="6" fillId="11" borderId="3"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14" fillId="0" borderId="46" xfId="0" applyFont="1" applyBorder="1" applyAlignment="1">
      <alignment horizontal="center"/>
    </xf>
    <xf numFmtId="0" fontId="6" fillId="11" borderId="31"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8" fillId="0" borderId="3" xfId="0" applyFont="1" applyBorder="1" applyAlignment="1">
      <alignment horizontal="center" vertical="center" textRotation="90"/>
    </xf>
    <xf numFmtId="0" fontId="20" fillId="0" borderId="3" xfId="0" applyFont="1" applyBorder="1" applyAlignment="1">
      <alignment horizontal="center" vertical="center" textRotation="90"/>
    </xf>
    <xf numFmtId="0" fontId="23" fillId="0" borderId="3" xfId="0" applyFont="1" applyBorder="1" applyAlignment="1">
      <alignment horizontal="center" vertical="center" textRotation="90"/>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6" xfId="0" applyFont="1" applyBorder="1" applyAlignment="1">
      <alignment horizontal="center" vertical="center" wrapText="1"/>
    </xf>
    <xf numFmtId="0" fontId="5" fillId="2" borderId="13" xfId="0" applyFont="1" applyFill="1" applyBorder="1" applyAlignment="1">
      <alignment horizontal="center" vertical="center" wrapText="1"/>
    </xf>
    <xf numFmtId="0" fontId="2" fillId="0" borderId="12" xfId="0" applyFont="1" applyBorder="1" applyAlignment="1">
      <alignment horizontal="left" vertical="center"/>
    </xf>
    <xf numFmtId="0" fontId="4" fillId="2" borderId="5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1" xfId="0" applyFont="1" applyBorder="1" applyAlignment="1">
      <alignment horizontal="left" vertical="center" wrapText="1"/>
    </xf>
    <xf numFmtId="0" fontId="2" fillId="0" borderId="34" xfId="0" applyFont="1" applyBorder="1" applyAlignment="1">
      <alignment horizontal="right" vertical="center" wrapText="1"/>
    </xf>
    <xf numFmtId="0" fontId="2" fillId="0" borderId="35" xfId="0" applyFont="1" applyBorder="1" applyAlignment="1">
      <alignment horizontal="right" vertical="center" wrapText="1"/>
    </xf>
    <xf numFmtId="0" fontId="16" fillId="3" borderId="38"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9" xfId="0" applyFont="1" applyBorder="1" applyAlignment="1">
      <alignment horizontal="center" vertical="center" wrapText="1"/>
    </xf>
    <xf numFmtId="0" fontId="9" fillId="3" borderId="25" xfId="0" applyFont="1" applyFill="1" applyBorder="1" applyAlignment="1">
      <alignment horizontal="center" vertical="center" wrapText="1"/>
    </xf>
    <xf numFmtId="0" fontId="6" fillId="0" borderId="26" xfId="0" applyFont="1" applyBorder="1" applyAlignment="1">
      <alignment horizontal="left"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20"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8" xfId="0" applyFill="1" applyBorder="1" applyAlignment="1">
      <alignment horizontal="center" vertical="center" wrapText="1"/>
    </xf>
    <xf numFmtId="0" fontId="24" fillId="0" borderId="3" xfId="0" applyFont="1" applyBorder="1" applyAlignment="1">
      <alignment horizontal="center" vertical="center" textRotation="90"/>
    </xf>
    <xf numFmtId="0" fontId="1" fillId="3" borderId="28" xfId="0" applyFont="1" applyFill="1" applyBorder="1" applyAlignment="1">
      <alignment horizontal="center"/>
    </xf>
    <xf numFmtId="0" fontId="1" fillId="3" borderId="41" xfId="0" applyFont="1" applyFill="1" applyBorder="1" applyAlignment="1">
      <alignment horizontal="center"/>
    </xf>
    <xf numFmtId="0" fontId="1" fillId="3" borderId="55" xfId="0" applyFont="1" applyFill="1" applyBorder="1" applyAlignment="1">
      <alignment horizontal="center"/>
    </xf>
    <xf numFmtId="0" fontId="25" fillId="2" borderId="28"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55"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55"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55" xfId="0" applyFont="1" applyFill="1" applyBorder="1" applyAlignment="1">
      <alignment horizontal="center" vertical="center"/>
    </xf>
    <xf numFmtId="0" fontId="25" fillId="2" borderId="3" xfId="0" applyFont="1" applyFill="1" applyBorder="1" applyAlignment="1">
      <alignment horizontal="center" vertical="center"/>
    </xf>
    <xf numFmtId="0" fontId="1" fillId="3" borderId="3" xfId="0" applyFont="1" applyFill="1" applyBorder="1" applyAlignment="1">
      <alignment horizontal="center"/>
    </xf>
  </cellXfs>
  <cellStyles count="1">
    <cellStyle name="Normal" xfId="0" builtinId="0"/>
  </cellStyles>
  <dxfs count="7">
    <dxf>
      <fill>
        <patternFill>
          <bgColor rgb="FF92D050"/>
        </patternFill>
      </fill>
    </dxf>
    <dxf>
      <fill>
        <patternFill>
          <bgColor rgb="FFFF5050"/>
        </patternFill>
      </fill>
    </dxf>
    <dxf>
      <fill>
        <patternFill>
          <bgColor rgb="FF92D050"/>
        </patternFill>
      </fill>
    </dxf>
    <dxf>
      <fill>
        <patternFill>
          <bgColor rgb="FFFF5050"/>
        </patternFill>
      </fill>
    </dxf>
    <dxf>
      <fill>
        <patternFill>
          <bgColor rgb="FF92D050"/>
        </patternFill>
      </fill>
    </dxf>
    <dxf>
      <fill>
        <patternFill>
          <bgColor rgb="FF92D050"/>
        </patternFill>
      </fill>
    </dxf>
    <dxf>
      <fill>
        <patternFill>
          <bgColor rgb="FFFF5050"/>
        </patternFill>
      </fill>
    </dxf>
  </dxfs>
  <tableStyles count="0" defaultTableStyle="TableStyleMedium2" defaultPivotStyle="PivotStyleLight16"/>
  <colors>
    <mruColors>
      <color rgb="FFFF5050"/>
      <color rgb="FFEE8282"/>
      <color rgb="FFFF9933"/>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285750</xdr:colOff>
      <xdr:row>4</xdr:row>
      <xdr:rowOff>190499</xdr:rowOff>
    </xdr:from>
    <xdr:ext cx="6010275" cy="2990851"/>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9115425" y="1057274"/>
          <a:ext cx="6010275" cy="2990851"/>
        </a:xfrm>
        <a:prstGeom prst="rect">
          <a:avLst/>
        </a:prstGeom>
        <a:solidFill>
          <a:srgbClr val="009999"/>
        </a:solidFill>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es-MX" sz="1400" b="1">
              <a:solidFill>
                <a:schemeClr val="bg1"/>
              </a:solidFill>
              <a:effectLst/>
              <a:latin typeface="+mn-lt"/>
              <a:ea typeface="+mn-ea"/>
              <a:cs typeface="+mn-cs"/>
            </a:rPr>
            <a:t>Recuerden que no se trata de emitir una opinión personal, sino de valorar, con sustento, lo que efectivamente se logró en la escuela. Algunas evidencias que se sugieren para la discusión en el equipo son:</a:t>
          </a:r>
        </a:p>
        <a:p>
          <a:endParaRPr lang="es-MX" sz="1200" b="1">
            <a:solidFill>
              <a:schemeClr val="bg1"/>
            </a:solidFill>
            <a:effectLst/>
            <a:latin typeface="+mn-lt"/>
            <a:ea typeface="+mn-ea"/>
            <a:cs typeface="+mn-cs"/>
          </a:endParaRPr>
        </a:p>
        <a:p>
          <a:pPr marL="171450" lvl="0" indent="-171450" fontAlgn="base">
            <a:buFont typeface="Arial" panose="020B0604020202020204" pitchFamily="34" charset="0"/>
            <a:buChar char="•"/>
          </a:pPr>
          <a:r>
            <a:rPr lang="es-MX" sz="1200" b="1" u="none" strike="noStrike">
              <a:solidFill>
                <a:schemeClr val="bg1"/>
              </a:solidFill>
              <a:effectLst/>
              <a:latin typeface="+mn-lt"/>
              <a:ea typeface="+mn-ea"/>
              <a:cs typeface="+mn-cs"/>
            </a:rPr>
            <a:t>Resultados en los indicadores de alerta temprana: número de alumnos que faltan constantemente y número de alumnos que no participan en clase.</a:t>
          </a:r>
        </a:p>
        <a:p>
          <a:pPr marL="171450" lvl="0" indent="-171450" fontAlgn="base">
            <a:buFont typeface="Arial" panose="020B0604020202020204" pitchFamily="34" charset="0"/>
            <a:buChar char="•"/>
          </a:pPr>
          <a:r>
            <a:rPr lang="es-MX" sz="1200" b="1" u="none" strike="noStrike">
              <a:solidFill>
                <a:schemeClr val="bg1"/>
              </a:solidFill>
              <a:effectLst/>
              <a:latin typeface="+mn-lt"/>
              <a:ea typeface="+mn-ea"/>
              <a:cs typeface="+mn-cs"/>
            </a:rPr>
            <a:t>Tabla de nivel de logro de los objetivos y metas de la Ruta de Mejora Escolar de la octava sesión.</a:t>
          </a:r>
        </a:p>
        <a:p>
          <a:pPr marL="171450" lvl="0" indent="-171450" fontAlgn="base">
            <a:buFont typeface="Arial" panose="020B0604020202020204" pitchFamily="34" charset="0"/>
            <a:buChar char="•"/>
          </a:pPr>
          <a:r>
            <a:rPr lang="es-MX" sz="1200" b="1" u="none" strike="noStrike">
              <a:solidFill>
                <a:schemeClr val="bg1"/>
              </a:solidFill>
              <a:effectLst/>
              <a:latin typeface="+mn-lt"/>
              <a:ea typeface="+mn-ea"/>
              <a:cs typeface="+mn-cs"/>
            </a:rPr>
            <a:t>Ejemplos de actividades implementadas para favorecer la asistencia y participación de los alumnos. </a:t>
          </a:r>
        </a:p>
        <a:p>
          <a:pPr marL="171450" lvl="0" indent="-171450" fontAlgn="base">
            <a:buFont typeface="Arial" panose="020B0604020202020204" pitchFamily="34" charset="0"/>
            <a:buChar char="•"/>
          </a:pPr>
          <a:r>
            <a:rPr lang="es-MX" sz="1200" b="1" u="none" strike="noStrike">
              <a:solidFill>
                <a:schemeClr val="bg1"/>
              </a:solidFill>
              <a:effectLst/>
              <a:latin typeface="+mn-lt"/>
              <a:ea typeface="+mn-ea"/>
              <a:cs typeface="+mn-cs"/>
            </a:rPr>
            <a:t>Sugerencias sobre uso de tiempo y de materiales a partir de las visitas de observación de clase por parte del director o supervisor.</a:t>
          </a:r>
        </a:p>
        <a:p>
          <a:pPr marL="171450" lvl="0" indent="-171450" fontAlgn="base">
            <a:buFont typeface="Arial" panose="020B0604020202020204" pitchFamily="34" charset="0"/>
            <a:buChar char="•"/>
          </a:pPr>
          <a:r>
            <a:rPr lang="es-MX" sz="1200" b="1" u="none" strike="noStrike">
              <a:solidFill>
                <a:schemeClr val="bg1"/>
              </a:solidFill>
              <a:effectLst/>
              <a:latin typeface="+mn-lt"/>
              <a:ea typeface="+mn-ea"/>
              <a:cs typeface="+mn-cs"/>
            </a:rPr>
            <a:t>Valoración del uso óptimo del tiempo en la escuela durante la séptima sesión ordinaria.</a:t>
          </a:r>
        </a:p>
        <a:p>
          <a:endParaRPr lang="es-MX" sz="1200">
            <a:solidFill>
              <a:schemeClr val="bg1"/>
            </a:solidFill>
          </a:endParaRPr>
        </a:p>
      </xdr:txBody>
    </xdr:sp>
    <xdr:clientData/>
  </xdr:oneCellAnchor>
  <xdr:oneCellAnchor>
    <xdr:from>
      <xdr:col>8</xdr:col>
      <xdr:colOff>133351</xdr:colOff>
      <xdr:row>31</xdr:row>
      <xdr:rowOff>352425</xdr:rowOff>
    </xdr:from>
    <xdr:ext cx="5276850" cy="1838325"/>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10410826" y="17373600"/>
          <a:ext cx="5276850" cy="18383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noAutofit/>
        </a:bodyPr>
        <a:lstStyle/>
        <a:p>
          <a:r>
            <a:rPr lang="es-MX" sz="1400"/>
            <a:t>En una escala del 0 al 3, en donde 0 significa nunca, 1 a veces, 2 casi siempre y 3 siempre.</a:t>
          </a:r>
        </a:p>
        <a:p>
          <a:endParaRPr lang="es-MX" sz="1400"/>
        </a:p>
        <a:p>
          <a:pPr marL="0" marR="0" lvl="0" indent="0" defTabSz="914400" eaLnBrk="1" fontAlgn="auto" latinLnBrk="0" hangingPunct="1">
            <a:lnSpc>
              <a:spcPct val="100000"/>
            </a:lnSpc>
            <a:spcBef>
              <a:spcPts val="0"/>
            </a:spcBef>
            <a:spcAft>
              <a:spcPts val="0"/>
            </a:spcAft>
            <a:buClrTx/>
            <a:buSzTx/>
            <a:buFontTx/>
            <a:buNone/>
            <a:tabLst/>
            <a:defRPr/>
          </a:pPr>
          <a:r>
            <a:rPr lang="es-MX" sz="1400" b="1">
              <a:solidFill>
                <a:schemeClr val="lt1"/>
              </a:solidFill>
              <a:effectLst/>
              <a:latin typeface="+mn-lt"/>
              <a:ea typeface="+mn-ea"/>
              <a:cs typeface="+mn-cs"/>
            </a:rPr>
            <a:t>Una vez registrada la información en las columnas, sumen los puntos y registren al final de la tabla el total alcanzado. Con base en esta puntuación, ubiquen su nivel de avance y anótenlo en el lugar correspondiente.</a:t>
          </a:r>
        </a:p>
        <a:p>
          <a:endParaRPr lang="es-MX" sz="1400"/>
        </a:p>
      </xdr:txBody>
    </xdr:sp>
    <xdr:clientData/>
  </xdr:oneCellAnchor>
  <xdr:oneCellAnchor>
    <xdr:from>
      <xdr:col>8</xdr:col>
      <xdr:colOff>285751</xdr:colOff>
      <xdr:row>2</xdr:row>
      <xdr:rowOff>28575</xdr:rowOff>
    </xdr:from>
    <xdr:ext cx="6010274" cy="374141"/>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a:off x="10563226" y="485775"/>
          <a:ext cx="6010274" cy="37414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spAutoFit/>
        </a:bodyPr>
        <a:lstStyle/>
        <a:p>
          <a:pPr algn="ctr"/>
          <a:r>
            <a:rPr lang="es-MX" sz="1800"/>
            <a:t>Recomerdaciones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752475</xdr:colOff>
      <xdr:row>2</xdr:row>
      <xdr:rowOff>0</xdr:rowOff>
    </xdr:from>
    <xdr:ext cx="6010274" cy="374141"/>
    <xdr:sp macro="" textlink="">
      <xdr:nvSpPr>
        <xdr:cNvPr id="2" name="CuadroTexto 1">
          <a:extLst>
            <a:ext uri="{FF2B5EF4-FFF2-40B4-BE49-F238E27FC236}">
              <a16:creationId xmlns:a16="http://schemas.microsoft.com/office/drawing/2014/main" xmlns="" id="{00000000-0008-0000-0100-000002000000}"/>
            </a:ext>
          </a:extLst>
        </xdr:cNvPr>
        <xdr:cNvSpPr txBox="1"/>
      </xdr:nvSpPr>
      <xdr:spPr>
        <a:xfrm>
          <a:off x="9534525" y="457200"/>
          <a:ext cx="6010274" cy="37414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spAutoFit/>
        </a:bodyPr>
        <a:lstStyle/>
        <a:p>
          <a:pPr algn="ctr"/>
          <a:r>
            <a:rPr lang="es-MX" sz="1800"/>
            <a:t>Recomerdaciones</a:t>
          </a:r>
        </a:p>
      </xdr:txBody>
    </xdr:sp>
    <xdr:clientData/>
  </xdr:oneCellAnchor>
  <xdr:oneCellAnchor>
    <xdr:from>
      <xdr:col>9</xdr:col>
      <xdr:colOff>0</xdr:colOff>
      <xdr:row>5</xdr:row>
      <xdr:rowOff>0</xdr:rowOff>
    </xdr:from>
    <xdr:ext cx="6010275" cy="2990851"/>
    <xdr:sp macro="" textlink="">
      <xdr:nvSpPr>
        <xdr:cNvPr id="3" name="CuadroTexto 2">
          <a:extLst>
            <a:ext uri="{FF2B5EF4-FFF2-40B4-BE49-F238E27FC236}">
              <a16:creationId xmlns:a16="http://schemas.microsoft.com/office/drawing/2014/main" xmlns="" id="{00000000-0008-0000-0100-000003000000}"/>
            </a:ext>
          </a:extLst>
        </xdr:cNvPr>
        <xdr:cNvSpPr txBox="1"/>
      </xdr:nvSpPr>
      <xdr:spPr>
        <a:xfrm>
          <a:off x="9544050" y="1133475"/>
          <a:ext cx="6010275" cy="2990851"/>
        </a:xfrm>
        <a:prstGeom prst="rect">
          <a:avLst/>
        </a:prstGeom>
        <a:solidFill>
          <a:srgbClr val="009999"/>
        </a:solidFill>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es-MX" sz="1400" b="1">
              <a:solidFill>
                <a:schemeClr val="bg1"/>
              </a:solidFill>
              <a:effectLst/>
              <a:latin typeface="+mn-lt"/>
              <a:ea typeface="+mn-ea"/>
              <a:cs typeface="+mn-cs"/>
            </a:rPr>
            <a:t>Recuerden que no se trata de emitir una opinión personal, sino de valorar, con sustento, lo que efectivamente se logró en la escuela. Algunas evidencias que se sugieren para la discusión en el equipo son:</a:t>
          </a:r>
        </a:p>
        <a:p>
          <a:endParaRPr lang="es-MX" sz="1200" b="1">
            <a:solidFill>
              <a:schemeClr val="bg1"/>
            </a:solidFill>
            <a:effectLst/>
            <a:latin typeface="+mn-lt"/>
            <a:ea typeface="+mn-ea"/>
            <a:cs typeface="+mn-cs"/>
          </a:endParaRPr>
        </a:p>
        <a:p>
          <a:pPr marL="171450" lvl="0" indent="-171450" fontAlgn="base">
            <a:buFont typeface="Arial" panose="020B0604020202020204" pitchFamily="34" charset="0"/>
            <a:buChar char="•"/>
          </a:pPr>
          <a:r>
            <a:rPr lang="es-MX" sz="1600" b="1" u="none" strike="noStrike">
              <a:solidFill>
                <a:schemeClr val="bg1"/>
              </a:solidFill>
              <a:effectLst/>
              <a:latin typeface="+mn-lt"/>
              <a:ea typeface="+mn-ea"/>
              <a:cs typeface="+mn-cs"/>
            </a:rPr>
            <a:t>Consideren, entre otros elementos, los indicadores educativos de retención, aprovechamiento y sus conclusiones de la octava sesión sobre los aspectos de su práctica docente a los que les atribuyen estos resultados.</a:t>
          </a:r>
        </a:p>
        <a:p>
          <a:pPr marL="171450" lvl="0" indent="-171450" fontAlgn="base">
            <a:buFont typeface="Arial" panose="020B0604020202020204" pitchFamily="34" charset="0"/>
            <a:buChar char="•"/>
          </a:pPr>
          <a:r>
            <a:rPr lang="es-MX" sz="1600" b="1" u="none" strike="noStrike">
              <a:solidFill>
                <a:schemeClr val="bg1"/>
              </a:solidFill>
              <a:effectLst/>
              <a:latin typeface="+mn-lt"/>
              <a:ea typeface="+mn-ea"/>
              <a:cs typeface="+mn-cs"/>
            </a:rPr>
            <a:t>Matrícula total de alumnos de la escuela en el ciclo escolar 2016-2017                        </a:t>
          </a:r>
        </a:p>
        <a:p>
          <a:pPr marL="171450" lvl="0" indent="-171450" fontAlgn="base">
            <a:buFont typeface="Arial" panose="020B0604020202020204" pitchFamily="34" charset="0"/>
            <a:buChar char="•"/>
          </a:pPr>
          <a:r>
            <a:rPr lang="es-MX" sz="1600" b="1" u="none" strike="noStrike">
              <a:solidFill>
                <a:schemeClr val="bg1"/>
              </a:solidFill>
              <a:effectLst/>
              <a:latin typeface="+mn-lt"/>
              <a:ea typeface="+mn-ea"/>
              <a:cs typeface="+mn-cs"/>
            </a:rPr>
            <a:t>Total de alumnos que abandonaron la escuela en el ciclo escolar 2016-2017                        </a:t>
          </a:r>
        </a:p>
        <a:p>
          <a:endParaRPr lang="es-MX" sz="1600">
            <a:solidFill>
              <a:schemeClr val="bg1"/>
            </a:solidFill>
          </a:endParaRPr>
        </a:p>
      </xdr:txBody>
    </xdr:sp>
    <xdr:clientData/>
  </xdr:oneCellAnchor>
  <xdr:oneCellAnchor>
    <xdr:from>
      <xdr:col>9</xdr:col>
      <xdr:colOff>0</xdr:colOff>
      <xdr:row>16</xdr:row>
      <xdr:rowOff>0</xdr:rowOff>
    </xdr:from>
    <xdr:ext cx="5276850" cy="1838325"/>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9544050" y="4733925"/>
          <a:ext cx="5276850" cy="18383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noAutofit/>
        </a:bodyPr>
        <a:lstStyle/>
        <a:p>
          <a:r>
            <a:rPr lang="es-MX" sz="1400"/>
            <a:t>En una escala del 0 al 3, en donde 0 significa nunca, 1 a veces, 2 casi siempre y 3 siempre.</a:t>
          </a:r>
        </a:p>
        <a:p>
          <a:endParaRPr lang="es-MX" sz="1400"/>
        </a:p>
        <a:p>
          <a:pPr marL="0" marR="0" lvl="0" indent="0" defTabSz="914400" eaLnBrk="1" fontAlgn="auto" latinLnBrk="0" hangingPunct="1">
            <a:lnSpc>
              <a:spcPct val="100000"/>
            </a:lnSpc>
            <a:spcBef>
              <a:spcPts val="0"/>
            </a:spcBef>
            <a:spcAft>
              <a:spcPts val="0"/>
            </a:spcAft>
            <a:buClrTx/>
            <a:buSzTx/>
            <a:buFontTx/>
            <a:buNone/>
            <a:tabLst/>
            <a:defRPr/>
          </a:pPr>
          <a:r>
            <a:rPr lang="es-MX" sz="1400" b="1">
              <a:solidFill>
                <a:schemeClr val="lt1"/>
              </a:solidFill>
              <a:effectLst/>
              <a:latin typeface="+mn-lt"/>
              <a:ea typeface="+mn-ea"/>
              <a:cs typeface="+mn-cs"/>
            </a:rPr>
            <a:t>Una vez registrada la información en las columnas, sumen los puntos y registren al final de la tabla el total alcanzado. Con base en esta puntuación, ubiquen su nivel de avance y anótenlo en el lugar correspondiente.</a:t>
          </a:r>
        </a:p>
        <a:p>
          <a:endParaRPr lang="es-MX" sz="14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247650</xdr:colOff>
      <xdr:row>7</xdr:row>
      <xdr:rowOff>190499</xdr:rowOff>
    </xdr:from>
    <xdr:to>
      <xdr:col>1</xdr:col>
      <xdr:colOff>666750</xdr:colOff>
      <xdr:row>11</xdr:row>
      <xdr:rowOff>0</xdr:rowOff>
    </xdr:to>
    <xdr:grpSp>
      <xdr:nvGrpSpPr>
        <xdr:cNvPr id="11" name="Group 56013">
          <a:extLst>
            <a:ext uri="{FF2B5EF4-FFF2-40B4-BE49-F238E27FC236}">
              <a16:creationId xmlns:a16="http://schemas.microsoft.com/office/drawing/2014/main" xmlns="" id="{00000000-0008-0000-0200-00000B000000}"/>
            </a:ext>
          </a:extLst>
        </xdr:cNvPr>
        <xdr:cNvGrpSpPr/>
      </xdr:nvGrpSpPr>
      <xdr:grpSpPr>
        <a:xfrm>
          <a:off x="1233768" y="1916205"/>
          <a:ext cx="419100" cy="1019736"/>
          <a:chOff x="0" y="0"/>
          <a:chExt cx="148819" cy="456857"/>
        </a:xfrm>
      </xdr:grpSpPr>
      <xdr:sp macro="" textlink="">
        <xdr:nvSpPr>
          <xdr:cNvPr id="12" name="Rectangle 5841">
            <a:extLst>
              <a:ext uri="{FF2B5EF4-FFF2-40B4-BE49-F238E27FC236}">
                <a16:creationId xmlns:a16="http://schemas.microsoft.com/office/drawing/2014/main" xmlns="" id="{00000000-0008-0000-0200-00000C000000}"/>
              </a:ext>
            </a:extLst>
          </xdr:cNvPr>
          <xdr:cNvSpPr/>
        </xdr:nvSpPr>
        <xdr:spPr>
          <a:xfrm rot="-5399999">
            <a:off x="-204845" y="54083"/>
            <a:ext cx="607620" cy="197929"/>
          </a:xfrm>
          <a:prstGeom prst="rect">
            <a:avLst/>
          </a:prstGeom>
          <a:ln>
            <a:noFill/>
          </a:ln>
        </xdr:spPr>
        <xdr:txBody>
          <a:bodyPr vert="horz" lIns="0" tIns="0" rIns="0" bIns="0" rtlCol="0">
            <a:noAutofit/>
          </a:bodyPr>
          <a:lstStyle/>
          <a:p>
            <a:pPr marL="213360" marR="72390" indent="-213360" algn="ctr">
              <a:lnSpc>
                <a:spcPct val="107000"/>
              </a:lnSpc>
              <a:spcAft>
                <a:spcPts val="800"/>
              </a:spcAft>
            </a:pPr>
            <a:r>
              <a:rPr lang="es-MX" sz="1600" b="1">
                <a:solidFill>
                  <a:srgbClr val="181717"/>
                </a:solidFill>
                <a:effectLst/>
                <a:latin typeface="Calibri" panose="020F0502020204030204" pitchFamily="34" charset="0"/>
                <a:ea typeface="Calibri" panose="020F0502020204030204" pitchFamily="34" charset="0"/>
                <a:cs typeface="Calibri" panose="020F0502020204030204" pitchFamily="34" charset="0"/>
              </a:rPr>
              <a:t>Lectura</a:t>
            </a:r>
            <a:endParaRPr lang="es-MX" sz="2000" b="1">
              <a:solidFill>
                <a:srgbClr val="181717"/>
              </a:solidFill>
              <a:effectLst/>
              <a:latin typeface="Calibri" panose="020F0502020204030204" pitchFamily="34" charset="0"/>
              <a:ea typeface="Calibri" panose="020F0502020204030204" pitchFamily="34" charset="0"/>
              <a:cs typeface="Calibri" panose="020F0502020204030204" pitchFamily="34" charset="0"/>
            </a:endParaRPr>
          </a:p>
        </xdr:txBody>
      </xdr:sp>
    </xdr:grpSp>
    <xdr:clientData/>
  </xdr:twoCellAnchor>
  <xdr:twoCellAnchor>
    <xdr:from>
      <xdr:col>1</xdr:col>
      <xdr:colOff>238125</xdr:colOff>
      <xdr:row>12</xdr:row>
      <xdr:rowOff>4762</xdr:rowOff>
    </xdr:from>
    <xdr:to>
      <xdr:col>1</xdr:col>
      <xdr:colOff>485775</xdr:colOff>
      <xdr:row>14</xdr:row>
      <xdr:rowOff>190499</xdr:rowOff>
    </xdr:to>
    <xdr:grpSp>
      <xdr:nvGrpSpPr>
        <xdr:cNvPr id="13" name="Group 56328">
          <a:extLst>
            <a:ext uri="{FF2B5EF4-FFF2-40B4-BE49-F238E27FC236}">
              <a16:creationId xmlns:a16="http://schemas.microsoft.com/office/drawing/2014/main" xmlns="" id="{00000000-0008-0000-0200-00000D000000}"/>
            </a:ext>
          </a:extLst>
        </xdr:cNvPr>
        <xdr:cNvGrpSpPr/>
      </xdr:nvGrpSpPr>
      <xdr:grpSpPr>
        <a:xfrm>
          <a:off x="1224243" y="3243262"/>
          <a:ext cx="247650" cy="790855"/>
          <a:chOff x="114065" y="486496"/>
          <a:chExt cx="247654" cy="1657394"/>
        </a:xfrm>
      </xdr:grpSpPr>
      <xdr:sp macro="" textlink="">
        <xdr:nvSpPr>
          <xdr:cNvPr id="14" name="Rectangle 5855">
            <a:extLst>
              <a:ext uri="{FF2B5EF4-FFF2-40B4-BE49-F238E27FC236}">
                <a16:creationId xmlns:a16="http://schemas.microsoft.com/office/drawing/2014/main" xmlns="" id="{00000000-0008-0000-0200-00000E000000}"/>
              </a:ext>
            </a:extLst>
          </xdr:cNvPr>
          <xdr:cNvSpPr/>
        </xdr:nvSpPr>
        <xdr:spPr>
          <a:xfrm rot="16200001">
            <a:off x="-590805" y="1191366"/>
            <a:ext cx="1657394" cy="247654"/>
          </a:xfrm>
          <a:prstGeom prst="rect">
            <a:avLst/>
          </a:prstGeom>
          <a:ln>
            <a:noFill/>
          </a:ln>
        </xdr:spPr>
        <xdr:txBody>
          <a:bodyPr vert="horz" lIns="0" tIns="0" rIns="0" bIns="0" rtlCol="0">
            <a:noAutofit/>
          </a:bodyPr>
          <a:lstStyle/>
          <a:p>
            <a:pPr marL="213360" marR="72390" indent="-213360" algn="ctr">
              <a:lnSpc>
                <a:spcPct val="107000"/>
              </a:lnSpc>
              <a:spcAft>
                <a:spcPts val="800"/>
              </a:spcAft>
            </a:pPr>
            <a:r>
              <a:rPr lang="es-MX" sz="1400" b="1">
                <a:solidFill>
                  <a:srgbClr val="181717"/>
                </a:solidFill>
                <a:effectLst/>
                <a:latin typeface="Calibri" panose="020F0502020204030204" pitchFamily="34" charset="0"/>
                <a:ea typeface="Calibri" panose="020F0502020204030204" pitchFamily="34" charset="0"/>
                <a:cs typeface="Calibri" panose="020F0502020204030204" pitchFamily="34" charset="0"/>
              </a:rPr>
              <a:t>Escritura</a:t>
            </a:r>
            <a:endParaRPr lang="es-MX" sz="1800" b="1">
              <a:solidFill>
                <a:srgbClr val="181717"/>
              </a:solidFill>
              <a:effectLst/>
              <a:latin typeface="Calibri" panose="020F0502020204030204" pitchFamily="34" charset="0"/>
              <a:ea typeface="Calibri" panose="020F0502020204030204" pitchFamily="34" charset="0"/>
              <a:cs typeface="Calibri" panose="020F0502020204030204" pitchFamily="34" charset="0"/>
            </a:endParaRPr>
          </a:p>
        </xdr:txBody>
      </xdr:sp>
    </xdr:grpSp>
    <xdr:clientData/>
  </xdr:twoCellAnchor>
  <xdr:twoCellAnchor>
    <xdr:from>
      <xdr:col>1</xdr:col>
      <xdr:colOff>238126</xdr:colOff>
      <xdr:row>18</xdr:row>
      <xdr:rowOff>2478</xdr:rowOff>
    </xdr:from>
    <xdr:to>
      <xdr:col>1</xdr:col>
      <xdr:colOff>414637</xdr:colOff>
      <xdr:row>20</xdr:row>
      <xdr:rowOff>1</xdr:rowOff>
    </xdr:to>
    <xdr:grpSp>
      <xdr:nvGrpSpPr>
        <xdr:cNvPr id="15" name="Group 51374">
          <a:extLst>
            <a:ext uri="{FF2B5EF4-FFF2-40B4-BE49-F238E27FC236}">
              <a16:creationId xmlns:a16="http://schemas.microsoft.com/office/drawing/2014/main" xmlns="" id="{00000000-0008-0000-0200-00000F000000}"/>
            </a:ext>
          </a:extLst>
        </xdr:cNvPr>
        <xdr:cNvGrpSpPr/>
      </xdr:nvGrpSpPr>
      <xdr:grpSpPr>
        <a:xfrm>
          <a:off x="1224244" y="5056331"/>
          <a:ext cx="176511" cy="602641"/>
          <a:chOff x="267020" y="423165"/>
          <a:chExt cx="197929" cy="1040722"/>
        </a:xfrm>
      </xdr:grpSpPr>
      <xdr:sp macro="" textlink="">
        <xdr:nvSpPr>
          <xdr:cNvPr id="16" name="Rectangle 5999">
            <a:extLst>
              <a:ext uri="{FF2B5EF4-FFF2-40B4-BE49-F238E27FC236}">
                <a16:creationId xmlns:a16="http://schemas.microsoft.com/office/drawing/2014/main" xmlns="" id="{00000000-0008-0000-0200-000010000000}"/>
              </a:ext>
            </a:extLst>
          </xdr:cNvPr>
          <xdr:cNvSpPr/>
        </xdr:nvSpPr>
        <xdr:spPr>
          <a:xfrm rot="16200001">
            <a:off x="-154376" y="844561"/>
            <a:ext cx="1040722" cy="197929"/>
          </a:xfrm>
          <a:prstGeom prst="rect">
            <a:avLst/>
          </a:prstGeom>
          <a:ln>
            <a:noFill/>
          </a:ln>
        </xdr:spPr>
        <xdr:txBody>
          <a:bodyPr vert="horz" lIns="0" tIns="0" rIns="0" bIns="0" rtlCol="0">
            <a:noAutofit/>
          </a:bodyPr>
          <a:lstStyle/>
          <a:p>
            <a:pPr marL="213360" marR="72390" indent="-213360" algn="ctr">
              <a:lnSpc>
                <a:spcPct val="107000"/>
              </a:lnSpc>
              <a:spcAft>
                <a:spcPts val="800"/>
              </a:spcAft>
            </a:pPr>
            <a:r>
              <a:rPr lang="es-MX" sz="1200" b="1">
                <a:solidFill>
                  <a:srgbClr val="181717"/>
                </a:solidFill>
                <a:effectLst/>
                <a:latin typeface="Calibri" panose="020F0502020204030204" pitchFamily="34" charset="0"/>
                <a:ea typeface="Calibri" panose="020F0502020204030204" pitchFamily="34" charset="0"/>
                <a:cs typeface="Calibri" panose="020F0502020204030204" pitchFamily="34" charset="0"/>
              </a:rPr>
              <a:t>Matemáticas</a:t>
            </a:r>
            <a:endParaRPr lang="es-MX" sz="1600" b="1">
              <a:solidFill>
                <a:srgbClr val="181717"/>
              </a:solidFill>
              <a:effectLst/>
              <a:latin typeface="Calibri" panose="020F0502020204030204" pitchFamily="34" charset="0"/>
              <a:ea typeface="Calibri" panose="020F0502020204030204" pitchFamily="34" charset="0"/>
              <a:cs typeface="Calibri" panose="020F0502020204030204" pitchFamily="34" charset="0"/>
            </a:endParaRPr>
          </a:p>
        </xdr:txBody>
      </xdr:sp>
    </xdr:grpSp>
    <xdr:clientData/>
  </xdr:twoCellAnchor>
  <xdr:oneCellAnchor>
    <xdr:from>
      <xdr:col>10</xdr:col>
      <xdr:colOff>0</xdr:colOff>
      <xdr:row>22</xdr:row>
      <xdr:rowOff>0</xdr:rowOff>
    </xdr:from>
    <xdr:ext cx="5276850" cy="1838325"/>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0515600" y="12925425"/>
          <a:ext cx="5276850" cy="18383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noAutofit/>
        </a:bodyPr>
        <a:lstStyle/>
        <a:p>
          <a:r>
            <a:rPr lang="es-MX" sz="1400"/>
            <a:t>En una escala del 0 al 3, en donde 0 significa nunca, 1 a veces, 2 casi siempre y 3 siempre.</a:t>
          </a:r>
        </a:p>
        <a:p>
          <a:endParaRPr lang="es-MX" sz="1400"/>
        </a:p>
        <a:p>
          <a:pPr marL="0" marR="0" lvl="0" indent="0" defTabSz="914400" eaLnBrk="1" fontAlgn="auto" latinLnBrk="0" hangingPunct="1">
            <a:lnSpc>
              <a:spcPct val="100000"/>
            </a:lnSpc>
            <a:spcBef>
              <a:spcPts val="0"/>
            </a:spcBef>
            <a:spcAft>
              <a:spcPts val="0"/>
            </a:spcAft>
            <a:buClrTx/>
            <a:buSzTx/>
            <a:buFontTx/>
            <a:buNone/>
            <a:tabLst/>
            <a:defRPr/>
          </a:pPr>
          <a:r>
            <a:rPr lang="es-MX" sz="1400" b="1">
              <a:solidFill>
                <a:schemeClr val="lt1"/>
              </a:solidFill>
              <a:effectLst/>
              <a:latin typeface="+mn-lt"/>
              <a:ea typeface="+mn-ea"/>
              <a:cs typeface="+mn-cs"/>
            </a:rPr>
            <a:t>Una vez registrada la información en las columnas, sumen los puntos y registren al final de la tabla el total alcanzado. Con base en esta puntuación, ubiquen su nivel de avance y anótenlo en el lugar correspondiente.</a:t>
          </a:r>
        </a:p>
        <a:p>
          <a:endParaRPr lang="es-MX" sz="1400"/>
        </a:p>
      </xdr:txBody>
    </xdr:sp>
    <xdr:clientData/>
  </xdr:oneCellAnchor>
  <xdr:oneCellAnchor>
    <xdr:from>
      <xdr:col>10</xdr:col>
      <xdr:colOff>0</xdr:colOff>
      <xdr:row>2</xdr:row>
      <xdr:rowOff>0</xdr:rowOff>
    </xdr:from>
    <xdr:ext cx="6010274" cy="374141"/>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10515600" y="457200"/>
          <a:ext cx="6010274" cy="37414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spAutoFit/>
        </a:bodyPr>
        <a:lstStyle/>
        <a:p>
          <a:pPr algn="ctr"/>
          <a:r>
            <a:rPr lang="es-MX" sz="1800"/>
            <a:t>Recomerdaciones</a:t>
          </a:r>
        </a:p>
      </xdr:txBody>
    </xdr:sp>
    <xdr:clientData/>
  </xdr:oneCellAnchor>
  <xdr:oneCellAnchor>
    <xdr:from>
      <xdr:col>10</xdr:col>
      <xdr:colOff>9525</xdr:colOff>
      <xdr:row>5</xdr:row>
      <xdr:rowOff>94191</xdr:rowOff>
    </xdr:from>
    <xdr:ext cx="6010275" cy="2990851"/>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10525125" y="1246716"/>
          <a:ext cx="6010275" cy="2990851"/>
        </a:xfrm>
        <a:prstGeom prst="rect">
          <a:avLst/>
        </a:prstGeom>
        <a:solidFill>
          <a:srgbClr val="009999"/>
        </a:solidFill>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es-MX" sz="1400" b="1">
              <a:solidFill>
                <a:schemeClr val="bg1"/>
              </a:solidFill>
              <a:effectLst/>
              <a:latin typeface="+mn-lt"/>
              <a:ea typeface="+mn-ea"/>
              <a:cs typeface="+mn-cs"/>
            </a:rPr>
            <a:t>Recuerden que no se trata de emitir una opinión personal, sino de valorar, con sustento, lo que efectivamente se logró en la escuela. Algunas evidencias que se sugieren para la discusión en el equipo son:</a:t>
          </a:r>
        </a:p>
        <a:p>
          <a:endParaRPr lang="es-MX" sz="1200" b="1">
            <a:solidFill>
              <a:schemeClr val="bg1"/>
            </a:solidFill>
            <a:effectLst/>
            <a:latin typeface="+mn-lt"/>
            <a:ea typeface="+mn-ea"/>
            <a:cs typeface="+mn-cs"/>
          </a:endParaRPr>
        </a:p>
        <a:p>
          <a:pPr marL="171450" lvl="0" indent="-171450" fontAlgn="base">
            <a:buFont typeface="Arial" panose="020B0604020202020204" pitchFamily="34" charset="0"/>
            <a:buChar char="•"/>
          </a:pPr>
          <a:r>
            <a:rPr lang="es-MX" sz="1600" b="1" u="none" strike="noStrike">
              <a:solidFill>
                <a:schemeClr val="bg1"/>
              </a:solidFill>
              <a:effectLst/>
              <a:latin typeface="+mn-lt"/>
              <a:ea typeface="+mn-ea"/>
              <a:cs typeface="+mn-cs"/>
            </a:rPr>
            <a:t>Resultados de la Prueba PLANEA</a:t>
          </a:r>
        </a:p>
        <a:p>
          <a:pPr marL="171450" lvl="0" indent="-171450" fontAlgn="base">
            <a:buFont typeface="Arial" panose="020B0604020202020204" pitchFamily="34" charset="0"/>
            <a:buChar char="•"/>
          </a:pPr>
          <a:r>
            <a:rPr lang="es-MX" sz="1600" b="1" u="none" strike="noStrike">
              <a:solidFill>
                <a:schemeClr val="bg1"/>
              </a:solidFill>
              <a:effectLst/>
              <a:latin typeface="+mn-lt"/>
              <a:ea typeface="+mn-ea"/>
              <a:cs typeface="+mn-cs"/>
            </a:rPr>
            <a:t>Indicadores educativos de Aprobación y eficiencia terminal de la escuela. </a:t>
          </a:r>
        </a:p>
        <a:p>
          <a:pPr marL="171450" lvl="0" indent="-171450" fontAlgn="base">
            <a:buFont typeface="Arial" panose="020B0604020202020204" pitchFamily="34" charset="0"/>
            <a:buChar char="•"/>
          </a:pPr>
          <a:r>
            <a:rPr lang="es-MX" sz="1600" b="1" u="none" strike="noStrike">
              <a:solidFill>
                <a:schemeClr val="bg1"/>
              </a:solidFill>
              <a:effectLst/>
              <a:latin typeface="+mn-lt"/>
              <a:ea typeface="+mn-ea"/>
              <a:cs typeface="+mn-cs"/>
            </a:rPr>
            <a:t>Tabla de nivel de logro de los objetivos y metas de la Ruta de Mejora Escolar de la octava sesión.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33</xdr:row>
      <xdr:rowOff>0</xdr:rowOff>
    </xdr:from>
    <xdr:ext cx="5276850" cy="1838325"/>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2181417" y="15292917"/>
          <a:ext cx="5276850" cy="183832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noAutofit/>
        </a:bodyPr>
        <a:lstStyle/>
        <a:p>
          <a:r>
            <a:rPr lang="es-MX" sz="1400"/>
            <a:t>En una escala del 0 al 3, en donde 0 significa nunca, 1 a veces, 2 casi siempre y 3 siempre.</a:t>
          </a:r>
        </a:p>
        <a:p>
          <a:endParaRPr lang="es-MX" sz="1400"/>
        </a:p>
        <a:p>
          <a:pPr marL="0" marR="0" lvl="0" indent="0" defTabSz="914400" eaLnBrk="1" fontAlgn="auto" latinLnBrk="0" hangingPunct="1">
            <a:lnSpc>
              <a:spcPct val="100000"/>
            </a:lnSpc>
            <a:spcBef>
              <a:spcPts val="0"/>
            </a:spcBef>
            <a:spcAft>
              <a:spcPts val="0"/>
            </a:spcAft>
            <a:buClrTx/>
            <a:buSzTx/>
            <a:buFontTx/>
            <a:buNone/>
            <a:tabLst/>
            <a:defRPr/>
          </a:pPr>
          <a:r>
            <a:rPr lang="es-MX" sz="1400" b="1">
              <a:solidFill>
                <a:schemeClr val="lt1"/>
              </a:solidFill>
              <a:effectLst/>
              <a:latin typeface="+mn-lt"/>
              <a:ea typeface="+mn-ea"/>
              <a:cs typeface="+mn-cs"/>
            </a:rPr>
            <a:t>Una vez registrada la información en las columnas, sumen los puntos y registren al final de la tabla el total alcanzado. Con base en esta puntuación, ubiquen su nivel de avance y anótenlo en el lugar correspondiente.</a:t>
          </a:r>
        </a:p>
        <a:p>
          <a:endParaRPr lang="es-MX" sz="1400"/>
        </a:p>
      </xdr:txBody>
    </xdr:sp>
    <xdr:clientData/>
  </xdr:oneCellAnchor>
  <xdr:oneCellAnchor>
    <xdr:from>
      <xdr:col>10</xdr:col>
      <xdr:colOff>0</xdr:colOff>
      <xdr:row>2</xdr:row>
      <xdr:rowOff>0</xdr:rowOff>
    </xdr:from>
    <xdr:ext cx="6010274" cy="374141"/>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12181417" y="455083"/>
          <a:ext cx="6010274" cy="37414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spAutoFit/>
        </a:bodyPr>
        <a:lstStyle/>
        <a:p>
          <a:pPr algn="ctr"/>
          <a:r>
            <a:rPr lang="es-MX" sz="1800"/>
            <a:t>Recomerdaciones</a:t>
          </a:r>
        </a:p>
      </xdr:txBody>
    </xdr:sp>
    <xdr:clientData/>
  </xdr:oneCellAnchor>
  <xdr:oneCellAnchor>
    <xdr:from>
      <xdr:col>10</xdr:col>
      <xdr:colOff>9525</xdr:colOff>
      <xdr:row>5</xdr:row>
      <xdr:rowOff>104775</xdr:rowOff>
    </xdr:from>
    <xdr:ext cx="6010275" cy="2990851"/>
    <xdr:sp macro="" textlink="">
      <xdr:nvSpPr>
        <xdr:cNvPr id="4" name="CuadroTexto 3">
          <a:extLst>
            <a:ext uri="{FF2B5EF4-FFF2-40B4-BE49-F238E27FC236}">
              <a16:creationId xmlns:a16="http://schemas.microsoft.com/office/drawing/2014/main" xmlns="" id="{00000000-0008-0000-0300-000004000000}"/>
            </a:ext>
          </a:extLst>
        </xdr:cNvPr>
        <xdr:cNvSpPr txBox="1"/>
      </xdr:nvSpPr>
      <xdr:spPr>
        <a:xfrm>
          <a:off x="12190942" y="1131358"/>
          <a:ext cx="6010275" cy="2990851"/>
        </a:xfrm>
        <a:prstGeom prst="rect">
          <a:avLst/>
        </a:prstGeom>
        <a:solidFill>
          <a:srgbClr val="009999"/>
        </a:solidFill>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es-MX" sz="1400" b="1">
              <a:solidFill>
                <a:schemeClr val="bg1"/>
              </a:solidFill>
              <a:effectLst/>
              <a:latin typeface="+mn-lt"/>
              <a:ea typeface="+mn-ea"/>
              <a:cs typeface="+mn-cs"/>
            </a:rPr>
            <a:t>Recuerden que no se trata de emitir una opinión personal, sino de valorar, con sustento, lo que efectivamente se logró en la escuela. Algunas evidencias que se sugieren para la discusión en el equipo son:</a:t>
          </a:r>
        </a:p>
        <a:p>
          <a:endParaRPr lang="es-MX" sz="1200" b="1">
            <a:solidFill>
              <a:schemeClr val="bg1"/>
            </a:solidFill>
            <a:effectLst/>
            <a:latin typeface="+mn-lt"/>
            <a:ea typeface="+mn-ea"/>
            <a:cs typeface="+mn-cs"/>
          </a:endParaRPr>
        </a:p>
        <a:p>
          <a:pPr lvl="0" fontAlgn="base"/>
          <a:r>
            <a:rPr lang="es-MX" sz="1400" b="1" u="none" strike="noStrike">
              <a:solidFill>
                <a:schemeClr val="lt1"/>
              </a:solidFill>
              <a:effectLst/>
              <a:latin typeface="+mn-lt"/>
              <a:ea typeface="+mn-ea"/>
              <a:cs typeface="+mn-cs"/>
            </a:rPr>
            <a:t>Tabla de nivel de logro de los objetivos y metas de la Ruta de Mejora Escolar de la octava sesión.</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zoomScale="80" zoomScaleNormal="80" workbookViewId="0">
      <selection activeCell="J13" sqref="J13"/>
    </sheetView>
  </sheetViews>
  <sheetFormatPr baseColWidth="10" defaultRowHeight="15" x14ac:dyDescent="0.25"/>
  <cols>
    <col min="2" max="2" width="19.28515625" customWidth="1"/>
    <col min="3" max="3" width="25.5703125" customWidth="1"/>
    <col min="4" max="4" width="27.42578125" customWidth="1"/>
    <col min="5" max="5" width="20" customWidth="1"/>
    <col min="6" max="6" width="16.85546875" customWidth="1"/>
    <col min="7" max="7" width="15.28515625" customWidth="1"/>
    <col min="8" max="8" width="18.28515625" customWidth="1"/>
    <col min="9" max="9" width="11.85546875" bestFit="1" customWidth="1"/>
    <col min="13" max="13" width="69.5703125" customWidth="1"/>
  </cols>
  <sheetData>
    <row r="1" spans="2:8" ht="21" x14ac:dyDescent="0.35">
      <c r="B1" s="108" t="s">
        <v>65</v>
      </c>
      <c r="C1" s="108"/>
      <c r="D1" s="108"/>
      <c r="E1" s="108"/>
      <c r="F1" s="108"/>
      <c r="G1" s="108"/>
      <c r="H1" s="108"/>
    </row>
    <row r="3" spans="2:8" ht="23.25" customHeight="1" x14ac:dyDescent="0.25">
      <c r="B3" s="111" t="s">
        <v>185</v>
      </c>
      <c r="C3" s="112"/>
      <c r="D3" s="112"/>
      <c r="E3" s="112"/>
      <c r="F3" s="112"/>
      <c r="G3" s="112"/>
      <c r="H3" s="113"/>
    </row>
    <row r="4" spans="2:8" ht="26.25" customHeight="1" x14ac:dyDescent="0.25">
      <c r="B4" s="114"/>
      <c r="C4" s="115"/>
      <c r="D4" s="115"/>
      <c r="E4" s="115"/>
      <c r="F4" s="115"/>
      <c r="G4" s="115"/>
      <c r="H4" s="116"/>
    </row>
    <row r="5" spans="2:8" ht="16.5" customHeight="1" thickBot="1" x14ac:dyDescent="0.3">
      <c r="B5" s="5"/>
      <c r="C5" s="5"/>
      <c r="D5" s="5"/>
      <c r="E5" s="5"/>
      <c r="F5" s="5"/>
      <c r="G5" s="5"/>
      <c r="H5" s="5"/>
    </row>
    <row r="6" spans="2:8" ht="36" customHeight="1" thickBot="1" x14ac:dyDescent="0.3">
      <c r="B6" s="63" t="s">
        <v>19</v>
      </c>
      <c r="C6" s="117" t="s">
        <v>20</v>
      </c>
      <c r="D6" s="117"/>
      <c r="E6" s="64" t="s">
        <v>66</v>
      </c>
      <c r="F6" s="64" t="s">
        <v>22</v>
      </c>
      <c r="G6" s="64" t="s">
        <v>23</v>
      </c>
      <c r="H6" s="65" t="s">
        <v>24</v>
      </c>
    </row>
    <row r="7" spans="2:8" ht="30" customHeight="1" x14ac:dyDescent="0.25">
      <c r="B7" s="118" t="s">
        <v>25</v>
      </c>
      <c r="C7" s="119" t="s">
        <v>26</v>
      </c>
      <c r="D7" s="119"/>
      <c r="E7" s="66"/>
      <c r="F7" s="66"/>
      <c r="G7" s="66"/>
      <c r="H7" s="67"/>
    </row>
    <row r="8" spans="2:8" ht="34.5" customHeight="1" x14ac:dyDescent="0.25">
      <c r="B8" s="109"/>
      <c r="C8" s="110" t="s">
        <v>27</v>
      </c>
      <c r="D8" s="110"/>
      <c r="E8" s="60"/>
      <c r="F8" s="60"/>
      <c r="G8" s="60"/>
      <c r="H8" s="8"/>
    </row>
    <row r="9" spans="2:8" ht="55.5" customHeight="1" x14ac:dyDescent="0.25">
      <c r="B9" s="109"/>
      <c r="C9" s="110" t="s">
        <v>28</v>
      </c>
      <c r="D9" s="110"/>
      <c r="E9" s="60"/>
      <c r="F9" s="60"/>
      <c r="G9" s="60"/>
      <c r="H9" s="8"/>
    </row>
    <row r="10" spans="2:8" ht="46.5" customHeight="1" x14ac:dyDescent="0.25">
      <c r="B10" s="109" t="s">
        <v>29</v>
      </c>
      <c r="C10" s="110" t="s">
        <v>30</v>
      </c>
      <c r="D10" s="110"/>
      <c r="E10" s="60"/>
      <c r="F10" s="60"/>
      <c r="G10" s="60"/>
      <c r="H10" s="8"/>
    </row>
    <row r="11" spans="2:8" ht="32.25" customHeight="1" x14ac:dyDescent="0.25">
      <c r="B11" s="109"/>
      <c r="C11" s="110" t="s">
        <v>31</v>
      </c>
      <c r="D11" s="110"/>
      <c r="E11" s="60"/>
      <c r="F11" s="60"/>
      <c r="G11" s="60"/>
      <c r="H11" s="8"/>
    </row>
    <row r="12" spans="2:8" ht="36" customHeight="1" x14ac:dyDescent="0.25">
      <c r="B12" s="109"/>
      <c r="C12" s="110" t="s">
        <v>32</v>
      </c>
      <c r="D12" s="110"/>
      <c r="E12" s="60"/>
      <c r="F12" s="60"/>
      <c r="G12" s="60"/>
      <c r="H12" s="8"/>
    </row>
    <row r="13" spans="2:8" ht="43.5" customHeight="1" x14ac:dyDescent="0.25">
      <c r="B13" s="109" t="s">
        <v>33</v>
      </c>
      <c r="C13" s="110" t="s">
        <v>34</v>
      </c>
      <c r="D13" s="110"/>
      <c r="E13" s="60"/>
      <c r="F13" s="60"/>
      <c r="G13" s="60"/>
      <c r="H13" s="8"/>
    </row>
    <row r="14" spans="2:8" ht="58.5" customHeight="1" x14ac:dyDescent="0.25">
      <c r="B14" s="109"/>
      <c r="C14" s="110" t="s">
        <v>35</v>
      </c>
      <c r="D14" s="110"/>
      <c r="E14" s="60"/>
      <c r="F14" s="60"/>
      <c r="G14" s="60"/>
      <c r="H14" s="8"/>
    </row>
    <row r="15" spans="2:8" ht="51.75" customHeight="1" x14ac:dyDescent="0.25">
      <c r="B15" s="109" t="s">
        <v>36</v>
      </c>
      <c r="C15" s="110" t="s">
        <v>37</v>
      </c>
      <c r="D15" s="110"/>
      <c r="E15" s="60"/>
      <c r="F15" s="60"/>
      <c r="G15" s="60"/>
      <c r="H15" s="8"/>
    </row>
    <row r="16" spans="2:8" ht="48" customHeight="1" x14ac:dyDescent="0.25">
      <c r="B16" s="109"/>
      <c r="C16" s="110" t="s">
        <v>38</v>
      </c>
      <c r="D16" s="110"/>
      <c r="E16" s="60"/>
      <c r="F16" s="60"/>
      <c r="G16" s="60"/>
      <c r="H16" s="8"/>
    </row>
    <row r="17" spans="2:8" ht="34.5" customHeight="1" x14ac:dyDescent="0.25">
      <c r="B17" s="109"/>
      <c r="C17" s="110" t="s">
        <v>39</v>
      </c>
      <c r="D17" s="110"/>
      <c r="E17" s="60"/>
      <c r="F17" s="60"/>
      <c r="G17" s="60"/>
      <c r="H17" s="8"/>
    </row>
    <row r="18" spans="2:8" ht="51.75" customHeight="1" x14ac:dyDescent="0.25">
      <c r="B18" s="168" t="s">
        <v>40</v>
      </c>
      <c r="C18" s="110" t="s">
        <v>41</v>
      </c>
      <c r="D18" s="110"/>
      <c r="E18" s="60"/>
      <c r="F18" s="60"/>
      <c r="G18" s="60"/>
      <c r="H18" s="8"/>
    </row>
    <row r="19" spans="2:8" ht="48" customHeight="1" x14ac:dyDescent="0.25">
      <c r="B19" s="168"/>
      <c r="C19" s="110" t="s">
        <v>42</v>
      </c>
      <c r="D19" s="110"/>
      <c r="E19" s="60"/>
      <c r="F19" s="60"/>
      <c r="G19" s="60"/>
      <c r="H19" s="8"/>
    </row>
    <row r="20" spans="2:8" ht="72" customHeight="1" x14ac:dyDescent="0.25">
      <c r="B20" s="168"/>
      <c r="C20" s="110" t="s">
        <v>43</v>
      </c>
      <c r="D20" s="110"/>
      <c r="E20" s="60"/>
      <c r="F20" s="60"/>
      <c r="G20" s="60"/>
      <c r="H20" s="8"/>
    </row>
    <row r="21" spans="2:8" ht="48" customHeight="1" x14ac:dyDescent="0.25">
      <c r="B21" s="168" t="s">
        <v>44</v>
      </c>
      <c r="C21" s="110" t="s">
        <v>45</v>
      </c>
      <c r="D21" s="110"/>
      <c r="E21" s="60"/>
      <c r="F21" s="60"/>
      <c r="G21" s="60"/>
      <c r="H21" s="8"/>
    </row>
    <row r="22" spans="2:8" ht="108" customHeight="1" x14ac:dyDescent="0.25">
      <c r="B22" s="168"/>
      <c r="C22" s="110" t="s">
        <v>46</v>
      </c>
      <c r="D22" s="110"/>
      <c r="E22" s="60"/>
      <c r="F22" s="60"/>
      <c r="G22" s="60"/>
      <c r="H22" s="8"/>
    </row>
    <row r="23" spans="2:8" ht="48" customHeight="1" x14ac:dyDescent="0.25">
      <c r="B23" s="168"/>
      <c r="C23" s="110" t="s">
        <v>47</v>
      </c>
      <c r="D23" s="110"/>
      <c r="E23" s="60"/>
      <c r="F23" s="60"/>
      <c r="G23" s="60"/>
      <c r="H23" s="8"/>
    </row>
    <row r="24" spans="2:8" ht="72" customHeight="1" x14ac:dyDescent="0.25">
      <c r="B24" s="168"/>
      <c r="C24" s="110" t="s">
        <v>48</v>
      </c>
      <c r="D24" s="110"/>
      <c r="E24" s="60"/>
      <c r="F24" s="60"/>
      <c r="G24" s="60"/>
      <c r="H24" s="8"/>
    </row>
    <row r="25" spans="2:8" ht="39.75" customHeight="1" x14ac:dyDescent="0.25">
      <c r="B25" s="168" t="s">
        <v>49</v>
      </c>
      <c r="C25" s="110" t="s">
        <v>50</v>
      </c>
      <c r="D25" s="110"/>
      <c r="E25" s="60"/>
      <c r="F25" s="60"/>
      <c r="G25" s="60"/>
      <c r="H25" s="8"/>
    </row>
    <row r="26" spans="2:8" ht="46.5" customHeight="1" x14ac:dyDescent="0.25">
      <c r="B26" s="168"/>
      <c r="C26" s="110" t="s">
        <v>51</v>
      </c>
      <c r="D26" s="110"/>
      <c r="E26" s="60"/>
      <c r="F26" s="60"/>
      <c r="G26" s="60"/>
      <c r="H26" s="8"/>
    </row>
    <row r="27" spans="2:8" ht="36" customHeight="1" x14ac:dyDescent="0.25">
      <c r="B27" s="168"/>
      <c r="C27" s="110" t="s">
        <v>52</v>
      </c>
      <c r="D27" s="110"/>
      <c r="E27" s="60"/>
      <c r="F27" s="60"/>
      <c r="G27" s="60"/>
      <c r="H27" s="8"/>
    </row>
    <row r="28" spans="2:8" ht="58.5" customHeight="1" x14ac:dyDescent="0.25">
      <c r="B28" s="168"/>
      <c r="C28" s="110" t="s">
        <v>53</v>
      </c>
      <c r="D28" s="110"/>
      <c r="E28" s="60"/>
      <c r="F28" s="60"/>
      <c r="G28" s="60"/>
      <c r="H28" s="8"/>
    </row>
    <row r="29" spans="2:8" ht="30" customHeight="1" x14ac:dyDescent="0.25">
      <c r="B29" s="183" t="s">
        <v>54</v>
      </c>
      <c r="C29" s="110" t="s">
        <v>55</v>
      </c>
      <c r="D29" s="110"/>
      <c r="E29" s="60"/>
      <c r="F29" s="60"/>
      <c r="G29" s="60"/>
      <c r="H29" s="8"/>
    </row>
    <row r="30" spans="2:8" ht="27.75" customHeight="1" x14ac:dyDescent="0.25">
      <c r="B30" s="183"/>
      <c r="C30" s="110" t="s">
        <v>56</v>
      </c>
      <c r="D30" s="110"/>
      <c r="E30" s="60"/>
      <c r="F30" s="60"/>
      <c r="G30" s="60"/>
      <c r="H30" s="8"/>
    </row>
    <row r="31" spans="2:8" ht="45" customHeight="1" thickBot="1" x14ac:dyDescent="0.3">
      <c r="B31" s="184"/>
      <c r="C31" s="185" t="s">
        <v>57</v>
      </c>
      <c r="D31" s="185"/>
      <c r="E31" s="9"/>
      <c r="F31" s="9"/>
      <c r="G31" s="9"/>
      <c r="H31" s="11"/>
    </row>
    <row r="32" spans="2:8" ht="29.25" customHeight="1" thickBot="1" x14ac:dyDescent="0.3">
      <c r="B32" s="169" t="s">
        <v>58</v>
      </c>
      <c r="C32" s="170"/>
      <c r="D32" s="171"/>
      <c r="E32" s="69">
        <f>COUNTIF(E7:E31,"X")</f>
        <v>0</v>
      </c>
      <c r="F32" s="70">
        <f>COUNTIF(F7:F31,"X")</f>
        <v>0</v>
      </c>
      <c r="G32" s="70">
        <f>COUNTIF(G7:G31,"X")</f>
        <v>0</v>
      </c>
      <c r="H32" s="71">
        <f>COUNTIF(H7:H31,"X")</f>
        <v>0</v>
      </c>
    </row>
    <row r="33" spans="2:8" ht="20.25" customHeight="1" thickBot="1" x14ac:dyDescent="0.3">
      <c r="B33" s="172" t="s">
        <v>59</v>
      </c>
      <c r="C33" s="173"/>
      <c r="D33" s="174"/>
      <c r="E33" s="72">
        <f>(COUNTIF(E7:E31,"X"))*3</f>
        <v>0</v>
      </c>
      <c r="F33" s="73">
        <f>(COUNTIF(F7:F31,"X"))*2</f>
        <v>0</v>
      </c>
      <c r="G33" s="73">
        <f>(COUNTIF(G7:G31,"X"))*1</f>
        <v>0</v>
      </c>
      <c r="H33" s="74">
        <f>(COUNTIF(H7:H31,"X"))*0</f>
        <v>0</v>
      </c>
    </row>
    <row r="34" spans="2:8" ht="15" customHeight="1" x14ac:dyDescent="0.25">
      <c r="B34" s="175"/>
      <c r="C34" s="176"/>
      <c r="D34" s="177"/>
      <c r="E34" s="158">
        <f>SUM(E33:H33)</f>
        <v>0</v>
      </c>
      <c r="F34" s="160" t="s">
        <v>60</v>
      </c>
      <c r="G34" s="154" t="str">
        <f>IF(E34&gt;57,"OBJETIVO LOGRADO",IF(AND(E34&gt;38,E34&lt;58),"AVANCE SIGNIFICATIVO",IF(E34&lt;19,"SIN AVANCE","CIERTO AVANCE")))</f>
        <v>SIN AVANCE</v>
      </c>
      <c r="H34" s="155"/>
    </row>
    <row r="35" spans="2:8" ht="15.75" customHeight="1" thickBot="1" x14ac:dyDescent="0.3">
      <c r="B35" s="178"/>
      <c r="C35" s="179"/>
      <c r="D35" s="180"/>
      <c r="E35" s="159"/>
      <c r="F35" s="161"/>
      <c r="G35" s="156"/>
      <c r="H35" s="157"/>
    </row>
    <row r="36" spans="2:8" x14ac:dyDescent="0.25">
      <c r="B36" s="186" t="s">
        <v>61</v>
      </c>
      <c r="C36" s="187"/>
      <c r="D36" s="188"/>
      <c r="E36" s="192" t="s">
        <v>62</v>
      </c>
      <c r="F36" s="187"/>
      <c r="G36" s="187"/>
      <c r="H36" s="193"/>
    </row>
    <row r="37" spans="2:8" ht="79.5" customHeight="1" thickBot="1" x14ac:dyDescent="0.3">
      <c r="B37" s="189" t="str">
        <f>LOOKUP($G$34,$C$60:$C$63,D60:D63)</f>
        <v>No se han realizado acciones sistemáticas para cumplir la normalidad mínima. Es probable que sólo se hayan planteado algunas ideas, pero no se han concretado. La escuela no ha diseñado acciones pertinentes para atender los problemas cotidianos del centro escolar.</v>
      </c>
      <c r="C37" s="190"/>
      <c r="D37" s="191"/>
      <c r="E37" s="162"/>
      <c r="F37" s="163"/>
      <c r="G37" s="163"/>
      <c r="H37" s="164"/>
    </row>
    <row r="38" spans="2:8" ht="32.25" customHeight="1" x14ac:dyDescent="0.25">
      <c r="B38" s="127" t="s">
        <v>64</v>
      </c>
      <c r="C38" s="128"/>
      <c r="D38" s="127" t="s">
        <v>63</v>
      </c>
      <c r="E38" s="128"/>
      <c r="F38" s="127" t="s">
        <v>120</v>
      </c>
      <c r="G38" s="133"/>
      <c r="H38" s="128"/>
    </row>
    <row r="39" spans="2:8" ht="29.25" customHeight="1" thickBot="1" x14ac:dyDescent="0.3">
      <c r="B39" s="129"/>
      <c r="C39" s="130"/>
      <c r="D39" s="38" t="s">
        <v>163</v>
      </c>
      <c r="E39" s="39" t="s">
        <v>164</v>
      </c>
      <c r="F39" s="129"/>
      <c r="G39" s="134"/>
      <c r="H39" s="130"/>
    </row>
    <row r="40" spans="2:8" ht="21" customHeight="1" x14ac:dyDescent="0.25">
      <c r="B40" s="123" t="s">
        <v>207</v>
      </c>
      <c r="C40" s="124"/>
      <c r="D40" s="28"/>
      <c r="E40" s="28"/>
      <c r="F40" s="135" t="str">
        <f>IF(D40="X",B40,"")</f>
        <v/>
      </c>
      <c r="G40" s="135"/>
      <c r="H40" s="136"/>
    </row>
    <row r="41" spans="2:8" ht="22.5" customHeight="1" x14ac:dyDescent="0.25">
      <c r="B41" s="131" t="s">
        <v>208</v>
      </c>
      <c r="C41" s="132"/>
      <c r="D41" s="27"/>
      <c r="E41" s="27"/>
      <c r="F41" s="137" t="str">
        <f>IF(D41="X",B41,"")</f>
        <v/>
      </c>
      <c r="G41" s="137"/>
      <c r="H41" s="138"/>
    </row>
    <row r="42" spans="2:8" ht="29.25" customHeight="1" thickBot="1" x14ac:dyDescent="0.3">
      <c r="B42" s="125" t="s">
        <v>209</v>
      </c>
      <c r="C42" s="126"/>
      <c r="D42" s="29"/>
      <c r="E42" s="29"/>
      <c r="F42" s="139" t="str">
        <f>IF(D42="X",B42,"")</f>
        <v/>
      </c>
      <c r="G42" s="139"/>
      <c r="H42" s="140"/>
    </row>
    <row r="43" spans="2:8" ht="22.5" customHeight="1" x14ac:dyDescent="0.25">
      <c r="B43" s="150"/>
      <c r="C43" s="151"/>
      <c r="D43" s="165" t="s">
        <v>179</v>
      </c>
      <c r="E43" s="166"/>
      <c r="F43" s="181" t="s">
        <v>119</v>
      </c>
      <c r="G43" s="181"/>
      <c r="H43" s="182"/>
    </row>
    <row r="44" spans="2:8" ht="90" customHeight="1" thickBot="1" x14ac:dyDescent="0.3">
      <c r="B44" s="152"/>
      <c r="C44" s="153"/>
      <c r="D44" s="167"/>
      <c r="E44" s="149"/>
      <c r="F44" s="148" t="s">
        <v>218</v>
      </c>
      <c r="G44" s="148"/>
      <c r="H44" s="149"/>
    </row>
    <row r="47" spans="2:8" ht="16.5" thickBot="1" x14ac:dyDescent="0.3">
      <c r="B47" s="147" t="s">
        <v>167</v>
      </c>
      <c r="C47" s="147"/>
      <c r="D47" s="147"/>
      <c r="E47" s="147"/>
    </row>
    <row r="48" spans="2:8" ht="34.5" customHeight="1" x14ac:dyDescent="0.25">
      <c r="B48" s="141" t="s">
        <v>190</v>
      </c>
      <c r="C48" s="142"/>
      <c r="D48" s="142"/>
      <c r="E48" s="142"/>
      <c r="F48" s="142"/>
      <c r="G48" s="142"/>
      <c r="H48" s="143"/>
    </row>
    <row r="49" spans="2:11" ht="27.75" customHeight="1" thickBot="1" x14ac:dyDescent="0.3">
      <c r="B49" s="144" t="s">
        <v>191</v>
      </c>
      <c r="C49" s="145"/>
      <c r="D49" s="145"/>
      <c r="E49" s="145"/>
      <c r="F49" s="145"/>
      <c r="G49" s="145"/>
      <c r="H49" s="146"/>
    </row>
    <row r="50" spans="2:11" ht="39" customHeight="1" thickBot="1" x14ac:dyDescent="0.3">
      <c r="B50" s="26" t="s">
        <v>121</v>
      </c>
      <c r="C50" s="120" t="str">
        <f>IF(D40="X",F40,IF(D41="X",F41,IF(D42="X",F42,"")))</f>
        <v/>
      </c>
      <c r="D50" s="121"/>
      <c r="E50" s="121"/>
      <c r="F50" s="121"/>
      <c r="G50" s="121"/>
      <c r="H50" s="122"/>
      <c r="I50" s="33">
        <f>COUNTIF(D40:D42,"X")</f>
        <v>0</v>
      </c>
    </row>
    <row r="51" spans="2:11" s="82" customFormat="1" ht="23.25" customHeight="1" x14ac:dyDescent="0.2">
      <c r="B51" s="81" t="s">
        <v>5</v>
      </c>
      <c r="C51" s="194"/>
      <c r="D51" s="194"/>
      <c r="E51" s="194"/>
      <c r="F51" s="194"/>
      <c r="G51" s="194"/>
      <c r="H51" s="195"/>
    </row>
    <row r="52" spans="2:11" s="82" customFormat="1" ht="23.25" customHeight="1" x14ac:dyDescent="0.2">
      <c r="B52" s="81" t="s">
        <v>6</v>
      </c>
      <c r="C52" s="196"/>
      <c r="D52" s="196"/>
      <c r="E52" s="196"/>
      <c r="F52" s="196"/>
      <c r="G52" s="196"/>
      <c r="H52" s="197"/>
    </row>
    <row r="53" spans="2:11" s="82" customFormat="1" ht="23.25" customHeight="1" x14ac:dyDescent="0.2">
      <c r="B53" s="81" t="s">
        <v>7</v>
      </c>
      <c r="C53" s="196"/>
      <c r="D53" s="196"/>
      <c r="E53" s="196"/>
      <c r="F53" s="196"/>
      <c r="G53" s="196"/>
      <c r="H53" s="197"/>
    </row>
    <row r="54" spans="2:11" s="82" customFormat="1" ht="23.25" customHeight="1" x14ac:dyDescent="0.2">
      <c r="B54" s="81" t="s">
        <v>8</v>
      </c>
      <c r="C54" s="196"/>
      <c r="D54" s="196"/>
      <c r="E54" s="196"/>
      <c r="F54" s="196"/>
      <c r="G54" s="196"/>
      <c r="H54" s="197"/>
    </row>
    <row r="55" spans="2:11" s="82" customFormat="1" ht="23.25" customHeight="1" x14ac:dyDescent="0.2">
      <c r="B55" s="81" t="s">
        <v>9</v>
      </c>
      <c r="C55" s="196"/>
      <c r="D55" s="196"/>
      <c r="E55" s="196"/>
      <c r="F55" s="196"/>
      <c r="G55" s="196"/>
      <c r="H55" s="197"/>
    </row>
    <row r="56" spans="2:11" s="82" customFormat="1" ht="23.25" customHeight="1" thickBot="1" x14ac:dyDescent="0.25">
      <c r="B56" s="81" t="s">
        <v>10</v>
      </c>
      <c r="C56" s="203"/>
      <c r="D56" s="203"/>
      <c r="E56" s="203"/>
      <c r="F56" s="203"/>
      <c r="G56" s="203"/>
      <c r="H56" s="204"/>
    </row>
    <row r="57" spans="2:11" ht="15.75" x14ac:dyDescent="0.25">
      <c r="B57" s="10"/>
    </row>
    <row r="58" spans="2:11" ht="15.75" thickBot="1" x14ac:dyDescent="0.3"/>
    <row r="59" spans="2:11" ht="43.5" customHeight="1" x14ac:dyDescent="0.25">
      <c r="B59" s="13" t="s">
        <v>67</v>
      </c>
      <c r="C59" s="14" t="s">
        <v>68</v>
      </c>
      <c r="D59" s="207" t="s">
        <v>69</v>
      </c>
      <c r="E59" s="207"/>
      <c r="F59" s="207"/>
      <c r="G59" s="207"/>
      <c r="H59" s="207"/>
      <c r="I59" s="207"/>
      <c r="J59" s="207"/>
      <c r="K59" s="208"/>
    </row>
    <row r="60" spans="2:11" ht="65.25" customHeight="1" x14ac:dyDescent="0.25">
      <c r="B60" s="16" t="s">
        <v>72</v>
      </c>
      <c r="C60" s="12" t="s">
        <v>74</v>
      </c>
      <c r="D60" s="201" t="s">
        <v>78</v>
      </c>
      <c r="E60" s="201"/>
      <c r="F60" s="201"/>
      <c r="G60" s="201"/>
      <c r="H60" s="201"/>
      <c r="I60" s="201"/>
      <c r="J60" s="201"/>
      <c r="K60" s="202"/>
    </row>
    <row r="61" spans="2:11" ht="43.5" customHeight="1" x14ac:dyDescent="0.25">
      <c r="B61" s="16" t="s">
        <v>71</v>
      </c>
      <c r="C61" s="12" t="s">
        <v>75</v>
      </c>
      <c r="D61" s="201" t="s">
        <v>79</v>
      </c>
      <c r="E61" s="201"/>
      <c r="F61" s="201"/>
      <c r="G61" s="201"/>
      <c r="H61" s="201"/>
      <c r="I61" s="201"/>
      <c r="J61" s="201"/>
      <c r="K61" s="202"/>
    </row>
    <row r="62" spans="2:11" ht="56.25" customHeight="1" thickBot="1" x14ac:dyDescent="0.3">
      <c r="B62" s="17" t="s">
        <v>73</v>
      </c>
      <c r="C62" s="18" t="s">
        <v>77</v>
      </c>
      <c r="D62" s="205" t="s">
        <v>80</v>
      </c>
      <c r="E62" s="205"/>
      <c r="F62" s="205"/>
      <c r="G62" s="205"/>
      <c r="H62" s="205"/>
      <c r="I62" s="205"/>
      <c r="J62" s="205"/>
      <c r="K62" s="206"/>
    </row>
    <row r="63" spans="2:11" ht="50.25" customHeight="1" x14ac:dyDescent="0.25">
      <c r="B63" s="16" t="s">
        <v>70</v>
      </c>
      <c r="C63" s="12" t="s">
        <v>76</v>
      </c>
      <c r="D63" s="198" t="s">
        <v>81</v>
      </c>
      <c r="E63" s="199"/>
      <c r="F63" s="199"/>
      <c r="G63" s="199"/>
      <c r="H63" s="199"/>
      <c r="I63" s="199"/>
      <c r="J63" s="199"/>
      <c r="K63" s="200"/>
    </row>
    <row r="64" spans="2:11"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sheetData>
  <sheetProtection algorithmName="SHA-512" hashValue="v1NAs/YjtzukGhKzYMRPJ8SZw2hCDKh+HLC1j9DHdnk9ZOhqC3vtYUmP+ZF4DgNi8BGXhM9hFT5cDQ1i7Ws6+A==" saltValue="NvFIpiIOwCFZc+IH/P6gnQ==" spinCount="100000" sheet="1" objects="1" scenarios="1" formatCells="0" formatColumns="0" formatRows="0" insertColumns="0" insertRows="0" deleteColumns="0" deleteRows="0"/>
  <protectedRanges>
    <protectedRange sqref="C51:H56" name="CAUSAS"/>
    <protectedRange sqref="F44" name="ARGUMENTA"/>
    <protectedRange sqref="B40:E42" name="PROBLEMATICA"/>
    <protectedRange sqref="E37" name="LOGRO"/>
    <protectedRange sqref="E7:H31" name="VALORA"/>
    <protectedRange sqref="E32:H32" name="VALORA_1"/>
  </protectedRanges>
  <mergeCells count="73">
    <mergeCell ref="C51:H51"/>
    <mergeCell ref="C52:H52"/>
    <mergeCell ref="C53:H53"/>
    <mergeCell ref="C54:H54"/>
    <mergeCell ref="D63:K63"/>
    <mergeCell ref="D61:K61"/>
    <mergeCell ref="D60:K60"/>
    <mergeCell ref="C55:H55"/>
    <mergeCell ref="C56:H56"/>
    <mergeCell ref="D62:K62"/>
    <mergeCell ref="D59:K59"/>
    <mergeCell ref="B18:B20"/>
    <mergeCell ref="B25:B28"/>
    <mergeCell ref="F43:H43"/>
    <mergeCell ref="C25:D25"/>
    <mergeCell ref="C26:D26"/>
    <mergeCell ref="C27:D27"/>
    <mergeCell ref="C28:D28"/>
    <mergeCell ref="B29:B31"/>
    <mergeCell ref="C29:D29"/>
    <mergeCell ref="C30:D30"/>
    <mergeCell ref="C31:D31"/>
    <mergeCell ref="C18:D18"/>
    <mergeCell ref="C19:D19"/>
    <mergeCell ref="B36:D36"/>
    <mergeCell ref="B37:D37"/>
    <mergeCell ref="E36:H36"/>
    <mergeCell ref="C24:D24"/>
    <mergeCell ref="F44:H44"/>
    <mergeCell ref="B43:C44"/>
    <mergeCell ref="G34:H35"/>
    <mergeCell ref="D38:E38"/>
    <mergeCell ref="E34:E35"/>
    <mergeCell ref="F34:F35"/>
    <mergeCell ref="E37:H37"/>
    <mergeCell ref="D43:E44"/>
    <mergeCell ref="B21:B24"/>
    <mergeCell ref="B32:D32"/>
    <mergeCell ref="B33:D35"/>
    <mergeCell ref="B13:B14"/>
    <mergeCell ref="C13:D13"/>
    <mergeCell ref="C14:D14"/>
    <mergeCell ref="B15:B17"/>
    <mergeCell ref="C15:D15"/>
    <mergeCell ref="C16:D16"/>
    <mergeCell ref="C17:D17"/>
    <mergeCell ref="C20:D20"/>
    <mergeCell ref="C50:H50"/>
    <mergeCell ref="B40:C40"/>
    <mergeCell ref="B42:C42"/>
    <mergeCell ref="B38:C39"/>
    <mergeCell ref="B41:C41"/>
    <mergeCell ref="F38:H39"/>
    <mergeCell ref="F40:H40"/>
    <mergeCell ref="F41:H41"/>
    <mergeCell ref="F42:H42"/>
    <mergeCell ref="B48:H48"/>
    <mergeCell ref="B49:H49"/>
    <mergeCell ref="B47:E47"/>
    <mergeCell ref="C21:D21"/>
    <mergeCell ref="C22:D22"/>
    <mergeCell ref="C23:D23"/>
    <mergeCell ref="B1:H1"/>
    <mergeCell ref="B10:B12"/>
    <mergeCell ref="C10:D10"/>
    <mergeCell ref="C11:D11"/>
    <mergeCell ref="C12:D12"/>
    <mergeCell ref="B3:H4"/>
    <mergeCell ref="C6:D6"/>
    <mergeCell ref="B7:B9"/>
    <mergeCell ref="C7:D7"/>
    <mergeCell ref="C8:D8"/>
    <mergeCell ref="C9:D9"/>
  </mergeCells>
  <dataValidations count="2">
    <dataValidation type="list" allowBlank="1" showDropDown="1" showInputMessage="1" showErrorMessage="1" sqref="D40:E42 E7:H31">
      <formula1>"X"</formula1>
    </dataValidation>
    <dataValidation allowBlank="1" showDropDown="1" showInputMessage="1" showErrorMessage="1" sqref="E32:H3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33" zoomScale="80" zoomScaleNormal="80" workbookViewId="0">
      <selection activeCell="C36" sqref="C36:H36"/>
    </sheetView>
  </sheetViews>
  <sheetFormatPr baseColWidth="10" defaultRowHeight="15" x14ac:dyDescent="0.25"/>
  <cols>
    <col min="2" max="2" width="17.7109375" customWidth="1"/>
    <col min="3" max="3" width="43.5703125" customWidth="1"/>
    <col min="4" max="4" width="13.28515625" customWidth="1"/>
  </cols>
  <sheetData>
    <row r="1" spans="1:8" ht="21" x14ac:dyDescent="0.25">
      <c r="B1" s="209" t="s">
        <v>173</v>
      </c>
      <c r="C1" s="209"/>
      <c r="D1" s="209"/>
      <c r="E1" s="209"/>
      <c r="F1" s="209"/>
      <c r="G1" s="209"/>
      <c r="H1" s="209"/>
    </row>
    <row r="3" spans="1:8" ht="15" customHeight="1" x14ac:dyDescent="0.25">
      <c r="A3" s="19"/>
      <c r="B3" s="213" t="s">
        <v>184</v>
      </c>
      <c r="C3" s="213"/>
      <c r="D3" s="213"/>
      <c r="E3" s="213"/>
      <c r="F3" s="213"/>
      <c r="G3" s="213"/>
      <c r="H3" s="213"/>
    </row>
    <row r="4" spans="1:8" ht="22.5" customHeight="1" x14ac:dyDescent="0.25">
      <c r="A4" s="20"/>
      <c r="B4" s="213"/>
      <c r="C4" s="213"/>
      <c r="D4" s="213"/>
      <c r="E4" s="213"/>
      <c r="F4" s="213"/>
      <c r="G4" s="213"/>
      <c r="H4" s="213"/>
    </row>
    <row r="5" spans="1:8" ht="15.75" thickBot="1" x14ac:dyDescent="0.3"/>
    <row r="6" spans="1:8" ht="24.95" customHeight="1" x14ac:dyDescent="0.25">
      <c r="B6" s="50" t="s">
        <v>82</v>
      </c>
      <c r="C6" s="214" t="s">
        <v>83</v>
      </c>
      <c r="D6" s="215"/>
      <c r="E6" s="47" t="s">
        <v>21</v>
      </c>
      <c r="F6" s="48" t="s">
        <v>22</v>
      </c>
      <c r="G6" s="47" t="s">
        <v>23</v>
      </c>
      <c r="H6" s="49" t="s">
        <v>24</v>
      </c>
    </row>
    <row r="7" spans="1:8" ht="24.95" customHeight="1" x14ac:dyDescent="0.25">
      <c r="B7" s="7">
        <v>1</v>
      </c>
      <c r="C7" s="198" t="s">
        <v>84</v>
      </c>
      <c r="D7" s="216"/>
      <c r="E7" s="2"/>
      <c r="F7" s="2"/>
      <c r="G7" s="2"/>
      <c r="H7" s="8"/>
    </row>
    <row r="8" spans="1:8" ht="24.95" customHeight="1" x14ac:dyDescent="0.25">
      <c r="B8" s="7">
        <v>2</v>
      </c>
      <c r="C8" s="198" t="s">
        <v>85</v>
      </c>
      <c r="D8" s="216"/>
      <c r="E8" s="2"/>
      <c r="F8" s="2"/>
      <c r="G8" s="2"/>
      <c r="H8" s="8"/>
    </row>
    <row r="9" spans="1:8" ht="24.95" customHeight="1" x14ac:dyDescent="0.25">
      <c r="B9" s="7">
        <v>3</v>
      </c>
      <c r="C9" s="198" t="s">
        <v>86</v>
      </c>
      <c r="D9" s="216"/>
      <c r="E9" s="2"/>
      <c r="F9" s="2"/>
      <c r="G9" s="2"/>
      <c r="H9" s="8"/>
    </row>
    <row r="10" spans="1:8" ht="24.95" customHeight="1" x14ac:dyDescent="0.25">
      <c r="B10" s="7">
        <v>4</v>
      </c>
      <c r="C10" s="198" t="s">
        <v>87</v>
      </c>
      <c r="D10" s="216"/>
      <c r="E10" s="2"/>
      <c r="F10" s="2"/>
      <c r="G10" s="2"/>
      <c r="H10" s="8"/>
    </row>
    <row r="11" spans="1:8" ht="24.95" customHeight="1" x14ac:dyDescent="0.25">
      <c r="B11" s="7">
        <v>5</v>
      </c>
      <c r="C11" s="198" t="s">
        <v>88</v>
      </c>
      <c r="D11" s="216"/>
      <c r="E11" s="2"/>
      <c r="F11" s="2"/>
      <c r="G11" s="2"/>
      <c r="H11" s="8"/>
    </row>
    <row r="12" spans="1:8" ht="24.95" customHeight="1" x14ac:dyDescent="0.25">
      <c r="B12" s="7">
        <v>6</v>
      </c>
      <c r="C12" s="198" t="s">
        <v>89</v>
      </c>
      <c r="D12" s="216"/>
      <c r="E12" s="2"/>
      <c r="F12" s="2"/>
      <c r="G12" s="2"/>
      <c r="H12" s="8"/>
    </row>
    <row r="13" spans="1:8" ht="24.95" customHeight="1" x14ac:dyDescent="0.25">
      <c r="B13" s="7">
        <v>7</v>
      </c>
      <c r="C13" s="198" t="s">
        <v>90</v>
      </c>
      <c r="D13" s="216"/>
      <c r="E13" s="2"/>
      <c r="F13" s="2"/>
      <c r="G13" s="2"/>
      <c r="H13" s="8"/>
    </row>
    <row r="14" spans="1:8" ht="24.95" customHeight="1" x14ac:dyDescent="0.25">
      <c r="B14" s="7">
        <v>8</v>
      </c>
      <c r="C14" s="198" t="s">
        <v>91</v>
      </c>
      <c r="D14" s="216"/>
      <c r="E14" s="2"/>
      <c r="F14" s="2"/>
      <c r="G14" s="2"/>
      <c r="H14" s="8"/>
    </row>
    <row r="15" spans="1:8" ht="24" customHeight="1" x14ac:dyDescent="0.25">
      <c r="B15" s="7">
        <v>9</v>
      </c>
      <c r="C15" s="198" t="s">
        <v>92</v>
      </c>
      <c r="D15" s="216"/>
      <c r="E15" s="2"/>
      <c r="F15" s="2"/>
      <c r="G15" s="2"/>
      <c r="H15" s="8"/>
    </row>
    <row r="16" spans="1:8" ht="36.75" customHeight="1" thickBot="1" x14ac:dyDescent="0.3">
      <c r="B16" s="30">
        <v>10</v>
      </c>
      <c r="C16" s="205" t="s">
        <v>93</v>
      </c>
      <c r="D16" s="205"/>
      <c r="E16" s="32"/>
      <c r="F16" s="32"/>
      <c r="G16" s="32"/>
      <c r="H16" s="31"/>
    </row>
    <row r="17" spans="2:8" ht="42.75" customHeight="1" thickBot="1" x14ac:dyDescent="0.3">
      <c r="B17" s="220" t="s">
        <v>58</v>
      </c>
      <c r="C17" s="221"/>
      <c r="D17" s="222"/>
      <c r="E17" s="68">
        <f>COUNTIF(E2:E16,"X")</f>
        <v>0</v>
      </c>
      <c r="F17" s="68">
        <f>COUNTIF(G2:G16,"X")</f>
        <v>0</v>
      </c>
      <c r="G17" s="68">
        <f>COUNTIF(H2:H16,"X")</f>
        <v>0</v>
      </c>
      <c r="H17" s="68">
        <f>COUNTIF(I2:I16,"X")</f>
        <v>0</v>
      </c>
    </row>
    <row r="18" spans="2:8" ht="28.5" customHeight="1" thickBot="1" x14ac:dyDescent="0.3">
      <c r="B18" s="172" t="s">
        <v>59</v>
      </c>
      <c r="C18" s="173"/>
      <c r="D18" s="174"/>
      <c r="E18" s="35">
        <f>(COUNTIF(E7:E16,"X"))*3</f>
        <v>0</v>
      </c>
      <c r="F18" s="35">
        <f>(COUNTIF(F7:F16,"X"))*2</f>
        <v>0</v>
      </c>
      <c r="G18" s="35">
        <f>(COUNTIF(G7:G16,"X"))*1</f>
        <v>0</v>
      </c>
      <c r="H18" s="36">
        <f>(COUNTIF(H7:H16,"X"))*0</f>
        <v>0</v>
      </c>
    </row>
    <row r="19" spans="2:8" ht="15" customHeight="1" x14ac:dyDescent="0.25">
      <c r="B19" s="175"/>
      <c r="C19" s="176"/>
      <c r="D19" s="177"/>
      <c r="E19" s="158">
        <f>SUM(E18:H18)</f>
        <v>0</v>
      </c>
      <c r="F19" s="160" t="s">
        <v>60</v>
      </c>
      <c r="G19" s="154" t="str">
        <f>IF(E19&gt;24,"OBJETIVO LOGRADO",IF(AND(E19&gt;15,E19&lt;25),"AVANCE SIGNIFICATIVO",IF(E19&lt;8,"SIN AVANCE","CIERTO AVANCE")))</f>
        <v>SIN AVANCE</v>
      </c>
      <c r="H19" s="155"/>
    </row>
    <row r="20" spans="2:8" ht="15.75" customHeight="1" thickBot="1" x14ac:dyDescent="0.3">
      <c r="B20" s="178"/>
      <c r="C20" s="179"/>
      <c r="D20" s="180"/>
      <c r="E20" s="159"/>
      <c r="F20" s="161"/>
      <c r="G20" s="156"/>
      <c r="H20" s="157"/>
    </row>
    <row r="21" spans="2:8" ht="6" customHeight="1" thickBot="1" x14ac:dyDescent="0.3">
      <c r="B21" s="21"/>
      <c r="C21" s="21"/>
      <c r="D21" s="21"/>
      <c r="E21" s="22"/>
      <c r="F21" s="23"/>
      <c r="G21" s="24"/>
      <c r="H21" s="24"/>
    </row>
    <row r="22" spans="2:8" ht="15" customHeight="1" x14ac:dyDescent="0.25">
      <c r="B22" s="219" t="s">
        <v>61</v>
      </c>
      <c r="C22" s="194"/>
      <c r="D22" s="194" t="s">
        <v>62</v>
      </c>
      <c r="E22" s="194"/>
      <c r="F22" s="194"/>
      <c r="G22" s="194"/>
      <c r="H22" s="195"/>
    </row>
    <row r="23" spans="2:8" ht="62.25" customHeight="1" thickBot="1" x14ac:dyDescent="0.3">
      <c r="B23" s="217" t="str">
        <f>LOOKUP($G$19,$C$46:$C$49,D46:D49)</f>
        <v>La escuela no ha tomado decisiones enfocadas a atender esta prioridad. Hay poca o nula atención por parte de los actores implicados (directivos, docentes y padres de familia). En esta escuela, el abandono escolar es un riesgo latente.</v>
      </c>
      <c r="C23" s="218"/>
      <c r="D23" s="210"/>
      <c r="E23" s="210"/>
      <c r="F23" s="210"/>
      <c r="G23" s="210"/>
      <c r="H23" s="211"/>
    </row>
    <row r="24" spans="2:8" ht="36.75" customHeight="1" x14ac:dyDescent="0.25">
      <c r="B24" s="227" t="s">
        <v>64</v>
      </c>
      <c r="C24" s="212"/>
      <c r="D24" s="212" t="s">
        <v>63</v>
      </c>
      <c r="E24" s="212"/>
      <c r="F24" s="212" t="s">
        <v>120</v>
      </c>
      <c r="G24" s="212"/>
      <c r="H24" s="242"/>
    </row>
    <row r="25" spans="2:8" ht="21" customHeight="1" thickBot="1" x14ac:dyDescent="0.3">
      <c r="B25" s="228"/>
      <c r="C25" s="229"/>
      <c r="D25" s="38" t="s">
        <v>163</v>
      </c>
      <c r="E25" s="39" t="s">
        <v>164</v>
      </c>
      <c r="F25" s="229"/>
      <c r="G25" s="229"/>
      <c r="H25" s="243"/>
    </row>
    <row r="26" spans="2:8" ht="22.5" customHeight="1" x14ac:dyDescent="0.25">
      <c r="B26" s="223"/>
      <c r="C26" s="224"/>
      <c r="D26" s="28"/>
      <c r="E26" s="28"/>
      <c r="F26" s="236" t="str">
        <f>IF(D26="X",B26,"")</f>
        <v/>
      </c>
      <c r="G26" s="236"/>
      <c r="H26" s="237"/>
    </row>
    <row r="27" spans="2:8" ht="29.25" customHeight="1" x14ac:dyDescent="0.25">
      <c r="B27" s="225"/>
      <c r="C27" s="226"/>
      <c r="D27" s="27"/>
      <c r="E27" s="27"/>
      <c r="F27" s="238" t="str">
        <f>IF(D27="X",B27,"")</f>
        <v/>
      </c>
      <c r="G27" s="238"/>
      <c r="H27" s="239"/>
    </row>
    <row r="28" spans="2:8" ht="30.75" customHeight="1" thickBot="1" x14ac:dyDescent="0.3">
      <c r="B28" s="234"/>
      <c r="C28" s="235"/>
      <c r="D28" s="29"/>
      <c r="E28" s="29"/>
      <c r="F28" s="240" t="str">
        <f>IF(D28="X",B28,"")</f>
        <v/>
      </c>
      <c r="G28" s="240"/>
      <c r="H28" s="241"/>
    </row>
    <row r="29" spans="2:8" ht="15" customHeight="1" x14ac:dyDescent="0.25">
      <c r="B29" s="230"/>
      <c r="C29" s="231"/>
      <c r="D29" s="165" t="s">
        <v>179</v>
      </c>
      <c r="E29" s="166"/>
      <c r="F29" s="244" t="s">
        <v>119</v>
      </c>
      <c r="G29" s="245"/>
      <c r="H29" s="246"/>
    </row>
    <row r="30" spans="2:8" ht="51.75" customHeight="1" thickBot="1" x14ac:dyDescent="0.3">
      <c r="B30" s="232"/>
      <c r="C30" s="233"/>
      <c r="D30" s="167"/>
      <c r="E30" s="149"/>
      <c r="F30" s="247"/>
      <c r="G30" s="248"/>
      <c r="H30" s="249"/>
    </row>
    <row r="33" spans="2:9" ht="16.5" thickBot="1" x14ac:dyDescent="0.3">
      <c r="B33" s="147" t="s">
        <v>94</v>
      </c>
      <c r="C33" s="147"/>
      <c r="D33" s="147"/>
      <c r="E33" s="147"/>
      <c r="F33" s="147"/>
    </row>
    <row r="34" spans="2:9" ht="24" customHeight="1" x14ac:dyDescent="0.25">
      <c r="B34" s="141" t="s">
        <v>190</v>
      </c>
      <c r="C34" s="142"/>
      <c r="D34" s="142"/>
      <c r="E34" s="142"/>
      <c r="F34" s="142"/>
      <c r="G34" s="142"/>
      <c r="H34" s="143"/>
    </row>
    <row r="35" spans="2:9" ht="31.5" customHeight="1" thickBot="1" x14ac:dyDescent="0.3">
      <c r="B35" s="144" t="s">
        <v>191</v>
      </c>
      <c r="C35" s="145"/>
      <c r="D35" s="145"/>
      <c r="E35" s="145"/>
      <c r="F35" s="145"/>
      <c r="G35" s="145"/>
      <c r="H35" s="146"/>
    </row>
    <row r="36" spans="2:9" ht="39" customHeight="1" thickBot="1" x14ac:dyDescent="0.3">
      <c r="B36" s="26" t="s">
        <v>121</v>
      </c>
      <c r="C36" s="120" t="str">
        <f>IF(D26="X",F26,IF(D27="X",F27,IF(D28="X",F28,"")))</f>
        <v/>
      </c>
      <c r="D36" s="121"/>
      <c r="E36" s="121"/>
      <c r="F36" s="121"/>
      <c r="G36" s="121"/>
      <c r="H36" s="122"/>
      <c r="I36" s="33">
        <f>COUNTIF(D26:D28,"X")</f>
        <v>0</v>
      </c>
    </row>
    <row r="37" spans="2:9" ht="30" customHeight="1" x14ac:dyDescent="0.25">
      <c r="B37" s="6" t="s">
        <v>5</v>
      </c>
      <c r="C37" s="194"/>
      <c r="D37" s="194"/>
      <c r="E37" s="194"/>
      <c r="F37" s="194"/>
      <c r="G37" s="194"/>
      <c r="H37" s="194"/>
    </row>
    <row r="38" spans="2:9" ht="30" customHeight="1" x14ac:dyDescent="0.25">
      <c r="B38" s="6" t="s">
        <v>6</v>
      </c>
      <c r="C38" s="196"/>
      <c r="D38" s="196"/>
      <c r="E38" s="196"/>
      <c r="F38" s="196"/>
      <c r="G38" s="196"/>
      <c r="H38" s="196"/>
    </row>
    <row r="39" spans="2:9" ht="30" customHeight="1" x14ac:dyDescent="0.25">
      <c r="B39" s="6" t="s">
        <v>7</v>
      </c>
      <c r="C39" s="196"/>
      <c r="D39" s="196"/>
      <c r="E39" s="196"/>
      <c r="F39" s="196"/>
      <c r="G39" s="196"/>
      <c r="H39" s="196"/>
    </row>
    <row r="40" spans="2:9" ht="30" customHeight="1" x14ac:dyDescent="0.25">
      <c r="B40" s="6" t="s">
        <v>8</v>
      </c>
      <c r="C40" s="196"/>
      <c r="D40" s="196"/>
      <c r="E40" s="196"/>
      <c r="F40" s="196"/>
      <c r="G40" s="196"/>
      <c r="H40" s="196"/>
    </row>
    <row r="41" spans="2:9" ht="30" customHeight="1" x14ac:dyDescent="0.25">
      <c r="B41" s="6" t="s">
        <v>9</v>
      </c>
      <c r="C41" s="196"/>
      <c r="D41" s="196"/>
      <c r="E41" s="196"/>
      <c r="F41" s="196"/>
      <c r="G41" s="196"/>
      <c r="H41" s="196"/>
    </row>
    <row r="42" spans="2:9" ht="30" customHeight="1" thickBot="1" x14ac:dyDescent="0.3">
      <c r="B42" s="6" t="s">
        <v>10</v>
      </c>
      <c r="C42" s="203"/>
      <c r="D42" s="203"/>
      <c r="E42" s="203"/>
      <c r="F42" s="203"/>
      <c r="G42" s="203"/>
      <c r="H42" s="203"/>
    </row>
    <row r="43" spans="2:9" ht="15.75" x14ac:dyDescent="0.25">
      <c r="B43" s="10"/>
    </row>
    <row r="44" spans="2:9" ht="15.75" thickBot="1" x14ac:dyDescent="0.3"/>
    <row r="45" spans="2:9" ht="15" customHeight="1" x14ac:dyDescent="0.25">
      <c r="B45" s="13" t="s">
        <v>67</v>
      </c>
      <c r="C45" s="15" t="s">
        <v>68</v>
      </c>
      <c r="D45" s="259" t="s">
        <v>69</v>
      </c>
      <c r="E45" s="260"/>
      <c r="F45" s="260"/>
      <c r="G45" s="260"/>
      <c r="H45" s="261"/>
    </row>
    <row r="46" spans="2:9" ht="39.950000000000003" customHeight="1" x14ac:dyDescent="0.25">
      <c r="B46" s="16" t="s">
        <v>101</v>
      </c>
      <c r="C46" s="12" t="s">
        <v>74</v>
      </c>
      <c r="D46" s="250" t="s">
        <v>95</v>
      </c>
      <c r="E46" s="251"/>
      <c r="F46" s="251"/>
      <c r="G46" s="251"/>
      <c r="H46" s="252"/>
    </row>
    <row r="47" spans="2:9" ht="39.950000000000003" customHeight="1" x14ac:dyDescent="0.25">
      <c r="B47" s="25" t="s">
        <v>102</v>
      </c>
      <c r="C47" s="12" t="s">
        <v>75</v>
      </c>
      <c r="D47" s="250" t="s">
        <v>96</v>
      </c>
      <c r="E47" s="251"/>
      <c r="F47" s="251"/>
      <c r="G47" s="251"/>
      <c r="H47" s="252"/>
    </row>
    <row r="48" spans="2:9" ht="64.5" customHeight="1" thickBot="1" x14ac:dyDescent="0.3">
      <c r="B48" s="17" t="s">
        <v>100</v>
      </c>
      <c r="C48" s="18" t="s">
        <v>77</v>
      </c>
      <c r="D48" s="253" t="s">
        <v>97</v>
      </c>
      <c r="E48" s="254"/>
      <c r="F48" s="254"/>
      <c r="G48" s="254"/>
      <c r="H48" s="255"/>
    </row>
    <row r="49" spans="2:8" ht="54.75" customHeight="1" thickBot="1" x14ac:dyDescent="0.3">
      <c r="B49" s="17" t="s">
        <v>99</v>
      </c>
      <c r="C49" s="18" t="s">
        <v>76</v>
      </c>
      <c r="D49" s="256" t="s">
        <v>98</v>
      </c>
      <c r="E49" s="257"/>
      <c r="F49" s="257"/>
      <c r="G49" s="257"/>
      <c r="H49" s="258"/>
    </row>
  </sheetData>
  <sheetProtection algorithmName="SHA-512" hashValue="NG8kZ73KGi5t+6oYywEQdD5ufpHi1ukKSR5XCEXMmfsdhMzQ3GsZ/BBW85XFeJS6p8O7lSs6hhiB8EUNNbTh4A==" saltValue="XBzdgUJTx6t2VceLJA4uQQ==" spinCount="100000" sheet="1" objects="1" scenarios="1" formatCells="0" formatColumns="0" formatRows="0" insertColumns="0" insertRows="0" deleteColumns="0" deleteRows="0"/>
  <protectedRanges>
    <protectedRange sqref="C37:H42" name="acciones"/>
    <protectedRange sqref="F30" name="argumento"/>
    <protectedRange sqref="B26:E28" name="problem"/>
    <protectedRange sqref="D23" name="logro"/>
    <protectedRange sqref="E7:H16" name="valora"/>
    <protectedRange sqref="E17:H17" name="VALORA_1"/>
  </protectedRanges>
  <mergeCells count="50">
    <mergeCell ref="D49:H49"/>
    <mergeCell ref="C40:H40"/>
    <mergeCell ref="C41:H41"/>
    <mergeCell ref="C42:H42"/>
    <mergeCell ref="D45:H45"/>
    <mergeCell ref="D46:H46"/>
    <mergeCell ref="F24:H25"/>
    <mergeCell ref="F29:H29"/>
    <mergeCell ref="F30:H30"/>
    <mergeCell ref="D47:H47"/>
    <mergeCell ref="D48:H48"/>
    <mergeCell ref="B35:H35"/>
    <mergeCell ref="C15:D15"/>
    <mergeCell ref="B26:C26"/>
    <mergeCell ref="B27:C27"/>
    <mergeCell ref="B24:C25"/>
    <mergeCell ref="C39:H39"/>
    <mergeCell ref="B29:C30"/>
    <mergeCell ref="C36:H36"/>
    <mergeCell ref="B28:C28"/>
    <mergeCell ref="F26:H26"/>
    <mergeCell ref="F27:H27"/>
    <mergeCell ref="F28:H28"/>
    <mergeCell ref="B33:F33"/>
    <mergeCell ref="B34:H34"/>
    <mergeCell ref="C37:H37"/>
    <mergeCell ref="C38:H38"/>
    <mergeCell ref="D29:E30"/>
    <mergeCell ref="E19:E20"/>
    <mergeCell ref="G19:H20"/>
    <mergeCell ref="B23:C23"/>
    <mergeCell ref="B22:C22"/>
    <mergeCell ref="B17:D17"/>
    <mergeCell ref="B18:D20"/>
    <mergeCell ref="B1:H1"/>
    <mergeCell ref="C16:D16"/>
    <mergeCell ref="D22:H22"/>
    <mergeCell ref="D23:H23"/>
    <mergeCell ref="D24:E24"/>
    <mergeCell ref="B3:H4"/>
    <mergeCell ref="C6:D6"/>
    <mergeCell ref="C7:D7"/>
    <mergeCell ref="C8:D8"/>
    <mergeCell ref="C9:D9"/>
    <mergeCell ref="C10:D10"/>
    <mergeCell ref="C11:D11"/>
    <mergeCell ref="C12:D12"/>
    <mergeCell ref="C13:D13"/>
    <mergeCell ref="C14:D14"/>
    <mergeCell ref="F19:F20"/>
  </mergeCells>
  <dataValidations count="2">
    <dataValidation type="list" allowBlank="1" showDropDown="1" showInputMessage="1" showErrorMessage="1" sqref="D26:E28 E7:H16">
      <formula1>"X"</formula1>
    </dataValidation>
    <dataValidation allowBlank="1" showDropDown="1" showInputMessage="1" showErrorMessage="1" sqref="E17:H17"/>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B1" zoomScale="85" zoomScaleNormal="85" workbookViewId="0">
      <selection activeCell="B1" sqref="B1:I1"/>
    </sheetView>
  </sheetViews>
  <sheetFormatPr baseColWidth="10" defaultRowHeight="15" x14ac:dyDescent="0.25"/>
  <cols>
    <col min="1" max="1" width="14.7109375" customWidth="1"/>
    <col min="3" max="3" width="22" customWidth="1"/>
    <col min="4" max="4" width="27" customWidth="1"/>
    <col min="5" max="5" width="26.7109375" customWidth="1"/>
  </cols>
  <sheetData>
    <row r="1" spans="1:9" ht="21" x14ac:dyDescent="0.25">
      <c r="B1" s="209" t="s">
        <v>122</v>
      </c>
      <c r="C1" s="209"/>
      <c r="D1" s="209"/>
      <c r="E1" s="209"/>
      <c r="F1" s="209"/>
      <c r="G1" s="209"/>
      <c r="H1" s="209"/>
      <c r="I1" s="209"/>
    </row>
    <row r="3" spans="1:9" x14ac:dyDescent="0.25">
      <c r="A3" s="19"/>
      <c r="B3" s="111" t="s">
        <v>184</v>
      </c>
      <c r="C3" s="112"/>
      <c r="D3" s="112"/>
      <c r="E3" s="112"/>
      <c r="F3" s="112"/>
      <c r="G3" s="112"/>
      <c r="H3" s="112"/>
      <c r="I3" s="113"/>
    </row>
    <row r="4" spans="1:9" ht="15.75" x14ac:dyDescent="0.25">
      <c r="A4" s="20"/>
      <c r="B4" s="114"/>
      <c r="C4" s="115"/>
      <c r="D4" s="115"/>
      <c r="E4" s="115"/>
      <c r="F4" s="115"/>
      <c r="G4" s="115"/>
      <c r="H4" s="115"/>
      <c r="I4" s="116"/>
    </row>
    <row r="5" spans="1:9" ht="15.75" thickBot="1" x14ac:dyDescent="0.3"/>
    <row r="6" spans="1:9" ht="29.25" thickBot="1" x14ac:dyDescent="0.3">
      <c r="B6" s="46" t="s">
        <v>103</v>
      </c>
      <c r="C6" s="262" t="s">
        <v>20</v>
      </c>
      <c r="D6" s="262"/>
      <c r="E6" s="262"/>
      <c r="F6" s="47" t="s">
        <v>21</v>
      </c>
      <c r="G6" s="78" t="s">
        <v>22</v>
      </c>
      <c r="H6" s="47" t="s">
        <v>23</v>
      </c>
      <c r="I6" s="49" t="s">
        <v>24</v>
      </c>
    </row>
    <row r="7" spans="1:9" ht="24" customHeight="1" x14ac:dyDescent="0.25">
      <c r="B7" s="263"/>
      <c r="C7" s="266" t="s">
        <v>104</v>
      </c>
      <c r="D7" s="266"/>
      <c r="E7" s="266"/>
      <c r="F7" s="80"/>
      <c r="G7" s="80"/>
      <c r="H7" s="80"/>
      <c r="I7" s="80"/>
    </row>
    <row r="8" spans="1:9" ht="24" customHeight="1" x14ac:dyDescent="0.25">
      <c r="B8" s="264"/>
      <c r="C8" s="266" t="s">
        <v>105</v>
      </c>
      <c r="D8" s="266"/>
      <c r="E8" s="266"/>
      <c r="F8" s="80"/>
      <c r="G8" s="80"/>
      <c r="H8" s="80"/>
      <c r="I8" s="80"/>
    </row>
    <row r="9" spans="1:9" ht="24" customHeight="1" x14ac:dyDescent="0.25">
      <c r="B9" s="264"/>
      <c r="C9" s="266" t="s">
        <v>106</v>
      </c>
      <c r="D9" s="266"/>
      <c r="E9" s="266"/>
      <c r="F9" s="80"/>
      <c r="G9" s="80"/>
      <c r="H9" s="80"/>
      <c r="I9" s="80"/>
    </row>
    <row r="10" spans="1:9" ht="24" customHeight="1" x14ac:dyDescent="0.25">
      <c r="B10" s="264"/>
      <c r="C10" s="266" t="s">
        <v>107</v>
      </c>
      <c r="D10" s="266"/>
      <c r="E10" s="266"/>
      <c r="F10" s="80"/>
      <c r="G10" s="80"/>
      <c r="H10" s="80"/>
      <c r="I10" s="80"/>
    </row>
    <row r="11" spans="1:9" ht="24" customHeight="1" thickBot="1" x14ac:dyDescent="0.3">
      <c r="B11" s="265"/>
      <c r="C11" s="266" t="s">
        <v>108</v>
      </c>
      <c r="D11" s="266"/>
      <c r="E11" s="266"/>
      <c r="F11" s="80"/>
      <c r="G11" s="80"/>
      <c r="H11" s="80"/>
      <c r="I11" s="80"/>
    </row>
    <row r="12" spans="1:9" ht="24" customHeight="1" x14ac:dyDescent="0.25">
      <c r="B12" s="263"/>
      <c r="C12" s="266" t="s">
        <v>109</v>
      </c>
      <c r="D12" s="266"/>
      <c r="E12" s="266"/>
      <c r="F12" s="80"/>
      <c r="G12" s="80"/>
      <c r="H12" s="80"/>
      <c r="I12" s="80"/>
    </row>
    <row r="13" spans="1:9" ht="24" customHeight="1" x14ac:dyDescent="0.25">
      <c r="B13" s="264"/>
      <c r="C13" s="266" t="s">
        <v>110</v>
      </c>
      <c r="D13" s="266"/>
      <c r="E13" s="266"/>
      <c r="F13" s="80"/>
      <c r="G13" s="80"/>
      <c r="H13" s="80"/>
      <c r="I13" s="80"/>
    </row>
    <row r="14" spans="1:9" ht="24" customHeight="1" x14ac:dyDescent="0.25">
      <c r="B14" s="264"/>
      <c r="C14" s="266" t="s">
        <v>111</v>
      </c>
      <c r="D14" s="266"/>
      <c r="E14" s="266"/>
      <c r="F14" s="80"/>
      <c r="G14" s="80"/>
      <c r="H14" s="80"/>
      <c r="I14" s="80"/>
    </row>
    <row r="15" spans="1:9" ht="24" customHeight="1" x14ac:dyDescent="0.25">
      <c r="B15" s="264"/>
      <c r="C15" s="266" t="s">
        <v>112</v>
      </c>
      <c r="D15" s="266"/>
      <c r="E15" s="266"/>
      <c r="F15" s="80"/>
      <c r="G15" s="80"/>
      <c r="H15" s="80"/>
      <c r="I15" s="80"/>
    </row>
    <row r="16" spans="1:9" ht="24" customHeight="1" thickBot="1" x14ac:dyDescent="0.3">
      <c r="B16" s="265"/>
      <c r="C16" s="266" t="s">
        <v>113</v>
      </c>
      <c r="D16" s="266"/>
      <c r="E16" s="266"/>
      <c r="F16" s="80"/>
      <c r="G16" s="80"/>
      <c r="H16" s="80"/>
      <c r="I16" s="80"/>
    </row>
    <row r="17" spans="1:9" ht="24" customHeight="1" x14ac:dyDescent="0.25">
      <c r="B17" s="263"/>
      <c r="C17" s="266" t="s">
        <v>114</v>
      </c>
      <c r="D17" s="266"/>
      <c r="E17" s="266"/>
      <c r="F17" s="80"/>
      <c r="G17" s="80"/>
      <c r="H17" s="80"/>
      <c r="I17" s="80"/>
    </row>
    <row r="18" spans="1:9" ht="24" customHeight="1" x14ac:dyDescent="0.25">
      <c r="B18" s="264"/>
      <c r="C18" s="266" t="s">
        <v>115</v>
      </c>
      <c r="D18" s="266"/>
      <c r="E18" s="266"/>
      <c r="F18" s="80"/>
      <c r="G18" s="80"/>
      <c r="H18" s="80"/>
      <c r="I18" s="80"/>
    </row>
    <row r="19" spans="1:9" ht="24" customHeight="1" x14ac:dyDescent="0.25">
      <c r="B19" s="264"/>
      <c r="C19" s="266" t="s">
        <v>116</v>
      </c>
      <c r="D19" s="266"/>
      <c r="E19" s="266"/>
      <c r="F19" s="80"/>
      <c r="G19" s="80"/>
      <c r="H19" s="80"/>
      <c r="I19" s="80"/>
    </row>
    <row r="20" spans="1:9" ht="24" customHeight="1" x14ac:dyDescent="0.25">
      <c r="B20" s="264"/>
      <c r="C20" s="266" t="s">
        <v>117</v>
      </c>
      <c r="D20" s="266"/>
      <c r="E20" s="266"/>
      <c r="F20" s="80"/>
      <c r="G20" s="80"/>
      <c r="H20" s="80"/>
      <c r="I20" s="80"/>
    </row>
    <row r="21" spans="1:9" ht="24" customHeight="1" thickBot="1" x14ac:dyDescent="0.3">
      <c r="B21" s="265"/>
      <c r="C21" s="267" t="s">
        <v>118</v>
      </c>
      <c r="D21" s="267"/>
      <c r="E21" s="267"/>
      <c r="F21" s="80"/>
      <c r="G21" s="80"/>
      <c r="H21" s="80"/>
      <c r="I21" s="80"/>
    </row>
    <row r="22" spans="1:9" ht="24" customHeight="1" thickBot="1" x14ac:dyDescent="0.3">
      <c r="B22" s="271" t="s">
        <v>58</v>
      </c>
      <c r="C22" s="272"/>
      <c r="D22" s="272"/>
      <c r="E22" s="273"/>
      <c r="F22" s="68">
        <f>COUNTIF(F7:F21,"X")</f>
        <v>0</v>
      </c>
      <c r="G22" s="68">
        <f>COUNTIF(G7:G21,"X")</f>
        <v>0</v>
      </c>
      <c r="H22" s="68">
        <f>COUNTIF(H7:H21,"X")</f>
        <v>0</v>
      </c>
      <c r="I22" s="68">
        <f>COUNTIF(I7:I21,"X")</f>
        <v>0</v>
      </c>
    </row>
    <row r="23" spans="1:9" ht="16.5" thickBot="1" x14ac:dyDescent="0.3">
      <c r="B23" s="274" t="s">
        <v>59</v>
      </c>
      <c r="C23" s="275"/>
      <c r="D23" s="275"/>
      <c r="E23" s="276"/>
      <c r="F23" s="75">
        <f>(COUNTIF(F7:F21,"X"))*3</f>
        <v>0</v>
      </c>
      <c r="G23" s="75">
        <f>(COUNTIF(G7:G21,"X"))*2</f>
        <v>0</v>
      </c>
      <c r="H23" s="75">
        <f>(COUNTIF(H7:H21,"X"))*1</f>
        <v>0</v>
      </c>
      <c r="I23" s="76">
        <f>(COUNTIF(I7:I21,"X"))*0</f>
        <v>0</v>
      </c>
    </row>
    <row r="24" spans="1:9" x14ac:dyDescent="0.25">
      <c r="B24" s="277"/>
      <c r="C24" s="278"/>
      <c r="D24" s="278"/>
      <c r="E24" s="279"/>
      <c r="F24" s="158">
        <f>SUM(F23:I23)</f>
        <v>0</v>
      </c>
      <c r="G24" s="160" t="s">
        <v>68</v>
      </c>
      <c r="H24" s="154" t="str">
        <f>IF(F24&gt;35,"OBJETIVO LOGRADO",IF(AND(F24&gt;23,F24&lt;36),"AVANCE SIGNIFICATIVO",IF(F24&lt;12,"SIN AVANCE","CIERTO AVANCE")))</f>
        <v>SIN AVANCE</v>
      </c>
      <c r="I24" s="155"/>
    </row>
    <row r="25" spans="1:9" ht="15.75" thickBot="1" x14ac:dyDescent="0.3">
      <c r="B25" s="280"/>
      <c r="C25" s="281"/>
      <c r="D25" s="281"/>
      <c r="E25" s="282"/>
      <c r="F25" s="159"/>
      <c r="G25" s="161"/>
      <c r="H25" s="156"/>
      <c r="I25" s="157"/>
    </row>
    <row r="26" spans="1:9" ht="21.75" thickBot="1" x14ac:dyDescent="0.3">
      <c r="B26" s="21"/>
      <c r="C26" s="21"/>
      <c r="D26" s="21"/>
      <c r="E26" s="21"/>
      <c r="F26" s="22"/>
      <c r="G26" s="23"/>
      <c r="H26" s="24"/>
      <c r="I26" s="24"/>
    </row>
    <row r="27" spans="1:9" ht="15.75" x14ac:dyDescent="0.25">
      <c r="B27" s="283" t="s">
        <v>61</v>
      </c>
      <c r="C27" s="284"/>
      <c r="D27" s="285"/>
      <c r="E27" s="286" t="s">
        <v>62</v>
      </c>
      <c r="F27" s="286"/>
      <c r="G27" s="286"/>
      <c r="H27" s="286"/>
      <c r="I27" s="287"/>
    </row>
    <row r="28" spans="1:9" ht="77.25" customHeight="1" thickBot="1" x14ac:dyDescent="0.3">
      <c r="B28" s="288" t="str">
        <f>LOOKUP($H$24,$C$70:$C$73,D70:D73)</f>
        <v>La escuela no ha tomado decisiones enfocadas a atender esta prioridad. Hay poca o nula atención por parte de los actores implicados (directivos, docentes y padres de familia). En esta escuela, el abandono escolar es un riesgo latente.</v>
      </c>
      <c r="C28" s="289"/>
      <c r="D28" s="290"/>
      <c r="E28" s="203"/>
      <c r="F28" s="203"/>
      <c r="G28" s="203"/>
      <c r="H28" s="203"/>
      <c r="I28" s="204"/>
    </row>
    <row r="29" spans="1:9" ht="27" customHeight="1" x14ac:dyDescent="0.25">
      <c r="B29" s="291" t="s">
        <v>64</v>
      </c>
      <c r="C29" s="292"/>
      <c r="D29" s="293"/>
      <c r="E29" s="212" t="s">
        <v>63</v>
      </c>
      <c r="F29" s="212"/>
      <c r="G29" s="291" t="s">
        <v>120</v>
      </c>
      <c r="H29" s="292"/>
      <c r="I29" s="293"/>
    </row>
    <row r="30" spans="1:9" ht="34.5" thickBot="1" x14ac:dyDescent="0.3">
      <c r="B30" s="294"/>
      <c r="C30" s="295"/>
      <c r="D30" s="296"/>
      <c r="E30" s="38" t="s">
        <v>163</v>
      </c>
      <c r="F30" s="39" t="s">
        <v>164</v>
      </c>
      <c r="G30" s="294"/>
      <c r="H30" s="295"/>
      <c r="I30" s="296"/>
    </row>
    <row r="31" spans="1:9" ht="24" customHeight="1" x14ac:dyDescent="0.25">
      <c r="A31" s="86" t="s">
        <v>212</v>
      </c>
      <c r="B31" s="268"/>
      <c r="C31" s="224"/>
      <c r="D31" s="224"/>
      <c r="E31" s="28"/>
      <c r="F31" s="28"/>
      <c r="G31" s="269" t="str">
        <f>IF(E31="X",B31," ")</f>
        <v xml:space="preserve"> </v>
      </c>
      <c r="H31" s="269"/>
      <c r="I31" s="270"/>
    </row>
    <row r="32" spans="1:9" ht="24" customHeight="1" x14ac:dyDescent="0.25">
      <c r="A32" s="86" t="s">
        <v>210</v>
      </c>
      <c r="B32" s="297"/>
      <c r="C32" s="226"/>
      <c r="D32" s="226"/>
      <c r="E32" s="27"/>
      <c r="F32" s="27"/>
      <c r="G32" s="298" t="str">
        <f>IF(E32="X",B32," ")</f>
        <v xml:space="preserve"> </v>
      </c>
      <c r="H32" s="298"/>
      <c r="I32" s="299"/>
    </row>
    <row r="33" spans="1:10" ht="24" customHeight="1" thickBot="1" x14ac:dyDescent="0.3">
      <c r="A33" s="86" t="s">
        <v>211</v>
      </c>
      <c r="B33" s="300"/>
      <c r="C33" s="235"/>
      <c r="D33" s="235"/>
      <c r="E33" s="29"/>
      <c r="F33" s="29"/>
      <c r="G33" s="301" t="str">
        <f>IF(E33="X",B33," ")</f>
        <v xml:space="preserve"> </v>
      </c>
      <c r="H33" s="301"/>
      <c r="I33" s="302"/>
    </row>
    <row r="34" spans="1:10" x14ac:dyDescent="0.25">
      <c r="B34" s="230"/>
      <c r="C34" s="303"/>
      <c r="D34" s="231"/>
      <c r="E34" s="165" t="s">
        <v>179</v>
      </c>
      <c r="F34" s="166"/>
      <c r="G34" s="244" t="s">
        <v>119</v>
      </c>
      <c r="H34" s="245"/>
      <c r="I34" s="246"/>
    </row>
    <row r="35" spans="1:10" ht="48" customHeight="1" thickBot="1" x14ac:dyDescent="0.3">
      <c r="B35" s="232"/>
      <c r="C35" s="304"/>
      <c r="D35" s="233"/>
      <c r="E35" s="167"/>
      <c r="F35" s="149"/>
      <c r="G35" s="247"/>
      <c r="H35" s="248"/>
      <c r="I35" s="249"/>
    </row>
    <row r="38" spans="1:10" ht="16.5" thickBot="1" x14ac:dyDescent="0.3">
      <c r="B38" s="147" t="s">
        <v>165</v>
      </c>
      <c r="C38" s="147"/>
      <c r="D38" s="147"/>
      <c r="E38" s="147"/>
      <c r="F38" s="147"/>
      <c r="G38" s="147"/>
    </row>
    <row r="39" spans="1:10" ht="25.5" customHeight="1" x14ac:dyDescent="0.25">
      <c r="B39" s="141" t="s">
        <v>190</v>
      </c>
      <c r="C39" s="142"/>
      <c r="D39" s="142"/>
      <c r="E39" s="142"/>
      <c r="F39" s="142"/>
      <c r="G39" s="142"/>
      <c r="H39" s="143"/>
    </row>
    <row r="40" spans="1:10" ht="25.5" customHeight="1" thickBot="1" x14ac:dyDescent="0.3">
      <c r="B40" s="144" t="s">
        <v>191</v>
      </c>
      <c r="C40" s="145"/>
      <c r="D40" s="145"/>
      <c r="E40" s="145"/>
      <c r="F40" s="145"/>
      <c r="G40" s="145"/>
      <c r="H40" s="146"/>
    </row>
    <row r="41" spans="1:10" ht="39" thickBot="1" x14ac:dyDescent="0.3">
      <c r="A41" s="305" t="s">
        <v>214</v>
      </c>
      <c r="B41" s="87" t="s">
        <v>213</v>
      </c>
      <c r="C41" s="120" t="str">
        <f>IF(E31="X",G31,"NO HAY EN ESTE ÁMBITO  PROBLEMÁTICA PRIORITARIA ")</f>
        <v xml:space="preserve">NO HAY EN ESTE ÁMBITO  PROBLEMÁTICA PRIORITARIA </v>
      </c>
      <c r="D41" s="121"/>
      <c r="E41" s="121"/>
      <c r="F41" s="121"/>
      <c r="G41" s="121"/>
      <c r="H41" s="121"/>
      <c r="I41" s="122"/>
      <c r="J41" s="33">
        <f>COUNTIF(E31:E33,"X")</f>
        <v>0</v>
      </c>
    </row>
    <row r="42" spans="1:10" ht="24" x14ac:dyDescent="0.25">
      <c r="A42" s="305"/>
      <c r="B42" s="88" t="s">
        <v>5</v>
      </c>
      <c r="C42" s="194"/>
      <c r="D42" s="194"/>
      <c r="E42" s="194"/>
      <c r="F42" s="194"/>
      <c r="G42" s="194"/>
      <c r="H42" s="194"/>
      <c r="I42" s="194"/>
    </row>
    <row r="43" spans="1:10" ht="24" x14ac:dyDescent="0.25">
      <c r="A43" s="305"/>
      <c r="B43" s="88" t="s">
        <v>6</v>
      </c>
      <c r="C43" s="196"/>
      <c r="D43" s="196"/>
      <c r="E43" s="196"/>
      <c r="F43" s="196"/>
      <c r="G43" s="196"/>
      <c r="H43" s="196"/>
      <c r="I43" s="196"/>
    </row>
    <row r="44" spans="1:10" ht="24" x14ac:dyDescent="0.25">
      <c r="A44" s="305"/>
      <c r="B44" s="88" t="s">
        <v>7</v>
      </c>
      <c r="C44" s="196"/>
      <c r="D44" s="196"/>
      <c r="E44" s="196"/>
      <c r="F44" s="196"/>
      <c r="G44" s="196"/>
      <c r="H44" s="196"/>
      <c r="I44" s="196"/>
    </row>
    <row r="45" spans="1:10" ht="24" x14ac:dyDescent="0.25">
      <c r="A45" s="305"/>
      <c r="B45" s="88" t="s">
        <v>8</v>
      </c>
      <c r="C45" s="196"/>
      <c r="D45" s="196"/>
      <c r="E45" s="196"/>
      <c r="F45" s="196"/>
      <c r="G45" s="196"/>
      <c r="H45" s="196"/>
      <c r="I45" s="196"/>
    </row>
    <row r="46" spans="1:10" ht="24" x14ac:dyDescent="0.25">
      <c r="A46" s="305"/>
      <c r="B46" s="88" t="s">
        <v>9</v>
      </c>
      <c r="C46" s="196"/>
      <c r="D46" s="196"/>
      <c r="E46" s="196"/>
      <c r="F46" s="196"/>
      <c r="G46" s="196"/>
      <c r="H46" s="196"/>
      <c r="I46" s="196"/>
    </row>
    <row r="47" spans="1:10" ht="24.75" thickBot="1" x14ac:dyDescent="0.3">
      <c r="A47" s="305"/>
      <c r="B47" s="88" t="s">
        <v>10</v>
      </c>
      <c r="C47" s="203"/>
      <c r="D47" s="203"/>
      <c r="E47" s="203"/>
      <c r="F47" s="203"/>
      <c r="G47" s="203"/>
      <c r="H47" s="203"/>
      <c r="I47" s="203"/>
    </row>
    <row r="48" spans="1:10" ht="16.5" thickBot="1" x14ac:dyDescent="0.3">
      <c r="B48" s="10"/>
    </row>
    <row r="49" spans="1:10" ht="25.5" customHeight="1" x14ac:dyDescent="0.25">
      <c r="B49" s="141" t="s">
        <v>190</v>
      </c>
      <c r="C49" s="142"/>
      <c r="D49" s="142"/>
      <c r="E49" s="142"/>
      <c r="F49" s="142"/>
      <c r="G49" s="142"/>
      <c r="H49" s="143"/>
    </row>
    <row r="50" spans="1:10" ht="25.5" customHeight="1" thickBot="1" x14ac:dyDescent="0.3">
      <c r="B50" s="144" t="s">
        <v>191</v>
      </c>
      <c r="C50" s="145"/>
      <c r="D50" s="145"/>
      <c r="E50" s="145"/>
      <c r="F50" s="145"/>
      <c r="G50" s="145"/>
      <c r="H50" s="146"/>
    </row>
    <row r="51" spans="1:10" ht="39" thickBot="1" x14ac:dyDescent="0.3">
      <c r="A51" s="306" t="s">
        <v>210</v>
      </c>
      <c r="B51" s="87" t="s">
        <v>121</v>
      </c>
      <c r="C51" s="120" t="str">
        <f>IF(E32="X",G32,"NO HAY EN ESTE ÁMBITO  PROBLEMÁTICA PRIORITARIA ")</f>
        <v xml:space="preserve">NO HAY EN ESTE ÁMBITO  PROBLEMÁTICA PRIORITARIA </v>
      </c>
      <c r="D51" s="121"/>
      <c r="E51" s="121"/>
      <c r="F51" s="121"/>
      <c r="G51" s="121"/>
      <c r="H51" s="121"/>
      <c r="I51" s="122"/>
      <c r="J51" s="33">
        <f>COUNTIF(E41:E43,"X")</f>
        <v>0</v>
      </c>
    </row>
    <row r="52" spans="1:10" ht="24" x14ac:dyDescent="0.25">
      <c r="A52" s="306"/>
      <c r="B52" s="88" t="s">
        <v>5</v>
      </c>
      <c r="C52" s="194"/>
      <c r="D52" s="194"/>
      <c r="E52" s="194"/>
      <c r="F52" s="194"/>
      <c r="G52" s="194"/>
      <c r="H52" s="194"/>
      <c r="I52" s="194"/>
    </row>
    <row r="53" spans="1:10" ht="24" x14ac:dyDescent="0.25">
      <c r="A53" s="306"/>
      <c r="B53" s="88" t="s">
        <v>6</v>
      </c>
      <c r="C53" s="196"/>
      <c r="D53" s="196"/>
      <c r="E53" s="196"/>
      <c r="F53" s="196"/>
      <c r="G53" s="196"/>
      <c r="H53" s="196"/>
      <c r="I53" s="196"/>
    </row>
    <row r="54" spans="1:10" ht="24" x14ac:dyDescent="0.25">
      <c r="A54" s="306"/>
      <c r="B54" s="88" t="s">
        <v>7</v>
      </c>
      <c r="C54" s="196"/>
      <c r="D54" s="196"/>
      <c r="E54" s="196"/>
      <c r="F54" s="196"/>
      <c r="G54" s="196"/>
      <c r="H54" s="196"/>
      <c r="I54" s="196"/>
    </row>
    <row r="55" spans="1:10" ht="24" x14ac:dyDescent="0.25">
      <c r="A55" s="306"/>
      <c r="B55" s="88" t="s">
        <v>8</v>
      </c>
      <c r="C55" s="196"/>
      <c r="D55" s="196"/>
      <c r="E55" s="196"/>
      <c r="F55" s="196"/>
      <c r="G55" s="196"/>
      <c r="H55" s="196"/>
      <c r="I55" s="196"/>
    </row>
    <row r="56" spans="1:10" ht="24" x14ac:dyDescent="0.25">
      <c r="A56" s="306"/>
      <c r="B56" s="88" t="s">
        <v>9</v>
      </c>
      <c r="C56" s="196"/>
      <c r="D56" s="196"/>
      <c r="E56" s="196"/>
      <c r="F56" s="196"/>
      <c r="G56" s="196"/>
      <c r="H56" s="196"/>
      <c r="I56" s="196"/>
    </row>
    <row r="57" spans="1:10" ht="24.75" thickBot="1" x14ac:dyDescent="0.3">
      <c r="A57" s="306"/>
      <c r="B57" s="88" t="s">
        <v>10</v>
      </c>
      <c r="C57" s="203"/>
      <c r="D57" s="203"/>
      <c r="E57" s="203"/>
      <c r="F57" s="203"/>
      <c r="G57" s="203"/>
      <c r="H57" s="203"/>
      <c r="I57" s="203"/>
    </row>
    <row r="58" spans="1:10" ht="15.75" thickBot="1" x14ac:dyDescent="0.3"/>
    <row r="59" spans="1:10" ht="25.5" customHeight="1" x14ac:dyDescent="0.25">
      <c r="B59" s="141" t="s">
        <v>190</v>
      </c>
      <c r="C59" s="142"/>
      <c r="D59" s="142"/>
      <c r="E59" s="142"/>
      <c r="F59" s="142"/>
      <c r="G59" s="142"/>
      <c r="H59" s="143"/>
    </row>
    <row r="60" spans="1:10" ht="25.5" customHeight="1" thickBot="1" x14ac:dyDescent="0.3">
      <c r="B60" s="144" t="s">
        <v>191</v>
      </c>
      <c r="C60" s="145"/>
      <c r="D60" s="145"/>
      <c r="E60" s="145"/>
      <c r="F60" s="145"/>
      <c r="G60" s="145"/>
      <c r="H60" s="146"/>
    </row>
    <row r="61" spans="1:10" ht="39" thickBot="1" x14ac:dyDescent="0.3">
      <c r="A61" s="307" t="s">
        <v>211</v>
      </c>
      <c r="B61" s="87" t="s">
        <v>121</v>
      </c>
      <c r="C61" s="120" t="str">
        <f>IF(E33="X",G33,"NO HAY EN ESTE ÁMBITO  PROBLEMÁTICA PRIORITARIA ")</f>
        <v xml:space="preserve">NO HAY EN ESTE ÁMBITO  PROBLEMÁTICA PRIORITARIA </v>
      </c>
      <c r="D61" s="121"/>
      <c r="E61" s="121"/>
      <c r="F61" s="121"/>
      <c r="G61" s="121"/>
      <c r="H61" s="121"/>
      <c r="I61" s="122"/>
      <c r="J61" s="33">
        <f>COUNTIF(E51:E53,"X")</f>
        <v>0</v>
      </c>
    </row>
    <row r="62" spans="1:10" ht="24" x14ac:dyDescent="0.25">
      <c r="A62" s="307"/>
      <c r="B62" s="88" t="s">
        <v>5</v>
      </c>
      <c r="C62" s="194"/>
      <c r="D62" s="194"/>
      <c r="E62" s="194"/>
      <c r="F62" s="194"/>
      <c r="G62" s="194"/>
      <c r="H62" s="194"/>
      <c r="I62" s="194"/>
    </row>
    <row r="63" spans="1:10" ht="24" x14ac:dyDescent="0.25">
      <c r="A63" s="307"/>
      <c r="B63" s="88" t="s">
        <v>6</v>
      </c>
      <c r="C63" s="196"/>
      <c r="D63" s="196"/>
      <c r="E63" s="196"/>
      <c r="F63" s="196"/>
      <c r="G63" s="196"/>
      <c r="H63" s="196"/>
      <c r="I63" s="196"/>
    </row>
    <row r="64" spans="1:10" ht="24" x14ac:dyDescent="0.25">
      <c r="A64" s="307"/>
      <c r="B64" s="88" t="s">
        <v>7</v>
      </c>
      <c r="C64" s="196"/>
      <c r="D64" s="196"/>
      <c r="E64" s="196"/>
      <c r="F64" s="196"/>
      <c r="G64" s="196"/>
      <c r="H64" s="196"/>
      <c r="I64" s="196"/>
    </row>
    <row r="65" spans="1:9" ht="24" x14ac:dyDescent="0.25">
      <c r="A65" s="307"/>
      <c r="B65" s="88" t="s">
        <v>8</v>
      </c>
      <c r="C65" s="196"/>
      <c r="D65" s="196"/>
      <c r="E65" s="196"/>
      <c r="F65" s="196"/>
      <c r="G65" s="196"/>
      <c r="H65" s="196"/>
      <c r="I65" s="196"/>
    </row>
    <row r="66" spans="1:9" ht="24" x14ac:dyDescent="0.25">
      <c r="A66" s="307"/>
      <c r="B66" s="88" t="s">
        <v>9</v>
      </c>
      <c r="C66" s="196"/>
      <c r="D66" s="196"/>
      <c r="E66" s="196"/>
      <c r="F66" s="196"/>
      <c r="G66" s="196"/>
      <c r="H66" s="196"/>
      <c r="I66" s="196"/>
    </row>
    <row r="67" spans="1:9" ht="24.75" thickBot="1" x14ac:dyDescent="0.3">
      <c r="A67" s="307"/>
      <c r="B67" s="88" t="s">
        <v>10</v>
      </c>
      <c r="C67" s="203"/>
      <c r="D67" s="203"/>
      <c r="E67" s="203"/>
      <c r="F67" s="203"/>
      <c r="G67" s="203"/>
      <c r="H67" s="203"/>
      <c r="I67" s="203"/>
    </row>
    <row r="68" spans="1:9" ht="15.75" thickBot="1" x14ac:dyDescent="0.3">
      <c r="B68" s="83"/>
      <c r="C68" s="84"/>
      <c r="D68" s="85"/>
      <c r="E68" s="5"/>
      <c r="F68" s="5"/>
      <c r="G68" s="5"/>
      <c r="H68" s="5"/>
      <c r="I68" s="5"/>
    </row>
    <row r="69" spans="1:9" ht="45" customHeight="1" x14ac:dyDescent="0.25">
      <c r="B69" s="13" t="s">
        <v>67</v>
      </c>
      <c r="C69" s="77" t="s">
        <v>68</v>
      </c>
      <c r="D69" s="259" t="s">
        <v>69</v>
      </c>
      <c r="E69" s="260"/>
      <c r="F69" s="260"/>
      <c r="G69" s="260"/>
      <c r="H69" s="261"/>
    </row>
    <row r="70" spans="1:9" ht="45" customHeight="1" x14ac:dyDescent="0.25">
      <c r="B70" s="16" t="s">
        <v>188</v>
      </c>
      <c r="C70" s="12" t="s">
        <v>74</v>
      </c>
      <c r="D70" s="250" t="s">
        <v>183</v>
      </c>
      <c r="E70" s="251"/>
      <c r="F70" s="251"/>
      <c r="G70" s="251"/>
      <c r="H70" s="252"/>
    </row>
    <row r="71" spans="1:9" ht="45" customHeight="1" x14ac:dyDescent="0.25">
      <c r="B71" s="25" t="s">
        <v>187</v>
      </c>
      <c r="C71" s="12" t="s">
        <v>75</v>
      </c>
      <c r="D71" s="250" t="s">
        <v>182</v>
      </c>
      <c r="E71" s="251"/>
      <c r="F71" s="251"/>
      <c r="G71" s="251"/>
      <c r="H71" s="252"/>
    </row>
    <row r="72" spans="1:9" ht="45" customHeight="1" thickBot="1" x14ac:dyDescent="0.3">
      <c r="B72" s="17" t="s">
        <v>189</v>
      </c>
      <c r="C72" s="18" t="s">
        <v>77</v>
      </c>
      <c r="D72" s="253" t="s">
        <v>97</v>
      </c>
      <c r="E72" s="254"/>
      <c r="F72" s="254"/>
      <c r="G72" s="254"/>
      <c r="H72" s="255"/>
    </row>
    <row r="73" spans="1:9" ht="45" customHeight="1" thickBot="1" x14ac:dyDescent="0.3">
      <c r="B73" s="17" t="s">
        <v>186</v>
      </c>
      <c r="C73" s="18" t="s">
        <v>76</v>
      </c>
      <c r="D73" s="256" t="s">
        <v>98</v>
      </c>
      <c r="E73" s="257"/>
      <c r="F73" s="257"/>
      <c r="G73" s="257"/>
      <c r="H73" s="258"/>
    </row>
  </sheetData>
  <protectedRanges>
    <protectedRange sqref="C42:I47 C52:I57 C62:I68" name="ACCIONES_1"/>
    <protectedRange sqref="G35" name="ARGUMENTO_1"/>
    <protectedRange sqref="B31:F33" name="PROBLEM_1"/>
    <protectedRange sqref="E28" name="LOGRO_1"/>
    <protectedRange sqref="F7:I21" name="VALORA_2"/>
    <protectedRange sqref="F22:I22" name="VALORA_1_1"/>
  </protectedRanges>
  <mergeCells count="79">
    <mergeCell ref="C67:I67"/>
    <mergeCell ref="A41:A47"/>
    <mergeCell ref="A51:A57"/>
    <mergeCell ref="A61:A67"/>
    <mergeCell ref="C61:I61"/>
    <mergeCell ref="C62:I62"/>
    <mergeCell ref="C63:I63"/>
    <mergeCell ref="C64:I64"/>
    <mergeCell ref="C65:I65"/>
    <mergeCell ref="C66:I66"/>
    <mergeCell ref="C44:I44"/>
    <mergeCell ref="C45:I45"/>
    <mergeCell ref="C46:I46"/>
    <mergeCell ref="C47:I47"/>
    <mergeCell ref="C43:I43"/>
    <mergeCell ref="D71:H71"/>
    <mergeCell ref="D72:H72"/>
    <mergeCell ref="D73:H73"/>
    <mergeCell ref="B49:H49"/>
    <mergeCell ref="B50:H50"/>
    <mergeCell ref="C51:I51"/>
    <mergeCell ref="C52:I52"/>
    <mergeCell ref="C53:I53"/>
    <mergeCell ref="C54:I54"/>
    <mergeCell ref="C55:I55"/>
    <mergeCell ref="D69:H69"/>
    <mergeCell ref="D70:H70"/>
    <mergeCell ref="C56:I56"/>
    <mergeCell ref="C57:I57"/>
    <mergeCell ref="B59:H59"/>
    <mergeCell ref="B60:H60"/>
    <mergeCell ref="B38:G38"/>
    <mergeCell ref="B39:H39"/>
    <mergeCell ref="B40:H40"/>
    <mergeCell ref="C41:I41"/>
    <mergeCell ref="C42:I42"/>
    <mergeCell ref="B32:D32"/>
    <mergeCell ref="G32:I32"/>
    <mergeCell ref="B33:D33"/>
    <mergeCell ref="G33:I33"/>
    <mergeCell ref="B34:D35"/>
    <mergeCell ref="E34:F35"/>
    <mergeCell ref="G34:I34"/>
    <mergeCell ref="G35:I35"/>
    <mergeCell ref="B31:D31"/>
    <mergeCell ref="G31:I31"/>
    <mergeCell ref="B22:E22"/>
    <mergeCell ref="B23:E25"/>
    <mergeCell ref="F24:F25"/>
    <mergeCell ref="G24:G25"/>
    <mergeCell ref="H24:I25"/>
    <mergeCell ref="B27:D27"/>
    <mergeCell ref="E27:I27"/>
    <mergeCell ref="B28:D28"/>
    <mergeCell ref="E28:I28"/>
    <mergeCell ref="B29:D30"/>
    <mergeCell ref="E29:F29"/>
    <mergeCell ref="G29:I30"/>
    <mergeCell ref="B17:B21"/>
    <mergeCell ref="C17:E17"/>
    <mergeCell ref="C18:E18"/>
    <mergeCell ref="C19:E19"/>
    <mergeCell ref="C20:E20"/>
    <mergeCell ref="C21:E21"/>
    <mergeCell ref="B12:B16"/>
    <mergeCell ref="C12:E12"/>
    <mergeCell ref="C13:E13"/>
    <mergeCell ref="C14:E14"/>
    <mergeCell ref="C15:E15"/>
    <mergeCell ref="C16:E16"/>
    <mergeCell ref="B1:I1"/>
    <mergeCell ref="B3:I4"/>
    <mergeCell ref="C6:E6"/>
    <mergeCell ref="B7:B11"/>
    <mergeCell ref="C7:E7"/>
    <mergeCell ref="C8:E8"/>
    <mergeCell ref="C9:E9"/>
    <mergeCell ref="C10:E10"/>
    <mergeCell ref="C11:E11"/>
  </mergeCells>
  <conditionalFormatting sqref="C41:I41">
    <cfRule type="cellIs" dxfId="6" priority="8" operator="equal">
      <formula>G31</formula>
    </cfRule>
    <cfRule type="cellIs" dxfId="5" priority="9" operator="equal">
      <formula>"NO HAY EN ESTE ÁMBITO  PROBLEMÁTICA PRIORITARIA "</formula>
    </cfRule>
  </conditionalFormatting>
  <conditionalFormatting sqref="G31:I33">
    <cfRule type="cellIs" dxfId="4" priority="7" operator="equal">
      <formula>" "</formula>
    </cfRule>
  </conditionalFormatting>
  <conditionalFormatting sqref="C61:I61">
    <cfRule type="cellIs" dxfId="3" priority="3" stopIfTrue="1" operator="equal">
      <formula>G33</formula>
    </cfRule>
    <cfRule type="cellIs" dxfId="2" priority="4" stopIfTrue="1" operator="equal">
      <formula>"NO HAY EN ESTE ÁMBITO  PROBLEMÁTICA PRIORITARIA "</formula>
    </cfRule>
  </conditionalFormatting>
  <conditionalFormatting sqref="C51:I51">
    <cfRule type="cellIs" dxfId="1" priority="1" stopIfTrue="1" operator="equal">
      <formula>G32</formula>
    </cfRule>
    <cfRule type="cellIs" dxfId="0" priority="2" stopIfTrue="1" operator="equal">
      <formula>"NO HAY EN ESTE ÁMBITO  PROBLEMÁTICA PRIORITARIA "</formula>
    </cfRule>
  </conditionalFormatting>
  <dataValidations count="2">
    <dataValidation allowBlank="1" showDropDown="1" showInputMessage="1" showErrorMessage="1" sqref="F22:I22"/>
    <dataValidation type="list" allowBlank="1" showDropDown="1" showInputMessage="1" showErrorMessage="1" sqref="E31:F33 F7:I21">
      <formula1>"X"</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B1" zoomScale="80" zoomScaleNormal="80" workbookViewId="0">
      <selection activeCell="I1" sqref="I1"/>
    </sheetView>
  </sheetViews>
  <sheetFormatPr baseColWidth="10" defaultRowHeight="15" x14ac:dyDescent="0.25"/>
  <cols>
    <col min="2" max="2" width="21.85546875" customWidth="1"/>
    <col min="3" max="3" width="29" customWidth="1"/>
    <col min="4" max="4" width="26.5703125" customWidth="1"/>
    <col min="5" max="5" width="15.85546875" customWidth="1"/>
    <col min="6" max="6" width="18.85546875" customWidth="1"/>
    <col min="7" max="7" width="14.85546875" customWidth="1"/>
    <col min="8" max="8" width="16.7109375" customWidth="1"/>
    <col min="9" max="9" width="16" customWidth="1"/>
  </cols>
  <sheetData>
    <row r="1" spans="1:9" ht="21" x14ac:dyDescent="0.25">
      <c r="B1" s="209" t="s">
        <v>174</v>
      </c>
      <c r="C1" s="209"/>
      <c r="D1" s="209"/>
      <c r="E1" s="209"/>
      <c r="F1" s="209"/>
      <c r="G1" s="209"/>
      <c r="H1" s="209"/>
    </row>
    <row r="3" spans="1:9" ht="15" customHeight="1" x14ac:dyDescent="0.25">
      <c r="A3" s="19"/>
      <c r="B3" s="111" t="s">
        <v>184</v>
      </c>
      <c r="C3" s="112"/>
      <c r="D3" s="112"/>
      <c r="E3" s="112"/>
      <c r="F3" s="112"/>
      <c r="G3" s="112"/>
      <c r="H3" s="112"/>
      <c r="I3" s="113"/>
    </row>
    <row r="4" spans="1:9" ht="15" customHeight="1" x14ac:dyDescent="0.25">
      <c r="A4" s="20"/>
      <c r="B4" s="114"/>
      <c r="C4" s="115"/>
      <c r="D4" s="115"/>
      <c r="E4" s="115"/>
      <c r="F4" s="115"/>
      <c r="G4" s="115"/>
      <c r="H4" s="115"/>
      <c r="I4" s="116"/>
    </row>
    <row r="6" spans="1:9" ht="15.75" thickBot="1" x14ac:dyDescent="0.3"/>
    <row r="7" spans="1:9" ht="28.5" customHeight="1" x14ac:dyDescent="0.25">
      <c r="B7" s="51" t="s">
        <v>123</v>
      </c>
      <c r="C7" s="343" t="s">
        <v>124</v>
      </c>
      <c r="D7" s="344"/>
      <c r="E7" s="344"/>
      <c r="F7" s="48" t="s">
        <v>21</v>
      </c>
      <c r="G7" s="48" t="s">
        <v>22</v>
      </c>
      <c r="H7" s="48" t="s">
        <v>23</v>
      </c>
      <c r="I7" s="52" t="s">
        <v>24</v>
      </c>
    </row>
    <row r="8" spans="1:9" ht="42.75" customHeight="1" x14ac:dyDescent="0.25">
      <c r="B8" s="323" t="s">
        <v>125</v>
      </c>
      <c r="C8" s="327" t="s">
        <v>126</v>
      </c>
      <c r="D8" s="327"/>
      <c r="E8" s="327"/>
      <c r="F8" s="2"/>
      <c r="G8" s="2"/>
      <c r="H8" s="2"/>
      <c r="I8" s="8"/>
    </row>
    <row r="9" spans="1:9" ht="42.75" customHeight="1" x14ac:dyDescent="0.25">
      <c r="B9" s="324"/>
      <c r="C9" s="327" t="s">
        <v>127</v>
      </c>
      <c r="D9" s="327"/>
      <c r="E9" s="327"/>
      <c r="F9" s="2"/>
      <c r="G9" s="2"/>
      <c r="H9" s="2"/>
      <c r="I9" s="8"/>
    </row>
    <row r="10" spans="1:9" ht="28.5" customHeight="1" x14ac:dyDescent="0.25">
      <c r="B10" s="324"/>
      <c r="C10" s="327" t="s">
        <v>128</v>
      </c>
      <c r="D10" s="327"/>
      <c r="E10" s="327"/>
      <c r="F10" s="2"/>
      <c r="G10" s="2"/>
      <c r="H10" s="2"/>
      <c r="I10" s="8"/>
    </row>
    <row r="11" spans="1:9" ht="42.75" customHeight="1" x14ac:dyDescent="0.25">
      <c r="B11" s="324"/>
      <c r="C11" s="327" t="s">
        <v>129</v>
      </c>
      <c r="D11" s="327"/>
      <c r="E11" s="327"/>
      <c r="F11" s="2"/>
      <c r="G11" s="2"/>
      <c r="H11" s="2"/>
      <c r="I11" s="8"/>
    </row>
    <row r="12" spans="1:9" ht="28.5" customHeight="1" x14ac:dyDescent="0.25">
      <c r="B12" s="325"/>
      <c r="C12" s="327" t="s">
        <v>130</v>
      </c>
      <c r="D12" s="327"/>
      <c r="E12" s="327"/>
      <c r="F12" s="2"/>
      <c r="G12" s="2"/>
      <c r="H12" s="2"/>
      <c r="I12" s="8"/>
    </row>
    <row r="13" spans="1:9" ht="42.75" customHeight="1" x14ac:dyDescent="0.25">
      <c r="B13" s="323" t="s">
        <v>131</v>
      </c>
      <c r="C13" s="327" t="s">
        <v>132</v>
      </c>
      <c r="D13" s="327"/>
      <c r="E13" s="327"/>
      <c r="F13" s="2"/>
      <c r="G13" s="2"/>
      <c r="H13" s="2"/>
      <c r="I13" s="8"/>
    </row>
    <row r="14" spans="1:9" ht="28.5" customHeight="1" x14ac:dyDescent="0.25">
      <c r="B14" s="324"/>
      <c r="C14" s="327" t="s">
        <v>133</v>
      </c>
      <c r="D14" s="327"/>
      <c r="E14" s="327"/>
      <c r="F14" s="2"/>
      <c r="G14" s="2"/>
      <c r="H14" s="2"/>
      <c r="I14" s="8"/>
    </row>
    <row r="15" spans="1:9" ht="42.75" customHeight="1" x14ac:dyDescent="0.25">
      <c r="B15" s="324"/>
      <c r="C15" s="327" t="s">
        <v>134</v>
      </c>
      <c r="D15" s="327"/>
      <c r="E15" s="327"/>
      <c r="F15" s="2"/>
      <c r="G15" s="2"/>
      <c r="H15" s="2"/>
      <c r="I15" s="8"/>
    </row>
    <row r="16" spans="1:9" ht="28.5" customHeight="1" x14ac:dyDescent="0.25">
      <c r="B16" s="324"/>
      <c r="C16" s="327" t="s">
        <v>135</v>
      </c>
      <c r="D16" s="327"/>
      <c r="E16" s="327"/>
      <c r="F16" s="2"/>
      <c r="G16" s="2"/>
      <c r="H16" s="2"/>
      <c r="I16" s="8"/>
    </row>
    <row r="17" spans="2:9" ht="28.5" customHeight="1" x14ac:dyDescent="0.25">
      <c r="B17" s="325"/>
      <c r="C17" s="327" t="s">
        <v>136</v>
      </c>
      <c r="D17" s="327"/>
      <c r="E17" s="327"/>
      <c r="F17" s="2"/>
      <c r="G17" s="2"/>
      <c r="H17" s="2"/>
      <c r="I17" s="8"/>
    </row>
    <row r="18" spans="2:9" ht="57.75" customHeight="1" x14ac:dyDescent="0.25">
      <c r="B18" s="323" t="s">
        <v>154</v>
      </c>
      <c r="C18" s="327" t="s">
        <v>137</v>
      </c>
      <c r="D18" s="327"/>
      <c r="E18" s="327"/>
      <c r="F18" s="2"/>
      <c r="G18" s="2"/>
      <c r="H18" s="2"/>
      <c r="I18" s="8"/>
    </row>
    <row r="19" spans="2:9" ht="42.75" customHeight="1" x14ac:dyDescent="0.25">
      <c r="B19" s="324"/>
      <c r="C19" s="327" t="s">
        <v>138</v>
      </c>
      <c r="D19" s="327"/>
      <c r="E19" s="327"/>
      <c r="F19" s="2"/>
      <c r="G19" s="2"/>
      <c r="H19" s="2"/>
      <c r="I19" s="8"/>
    </row>
    <row r="20" spans="2:9" ht="42.75" customHeight="1" x14ac:dyDescent="0.25">
      <c r="B20" s="324"/>
      <c r="C20" s="327" t="s">
        <v>139</v>
      </c>
      <c r="D20" s="327"/>
      <c r="E20" s="327"/>
      <c r="F20" s="2"/>
      <c r="G20" s="2"/>
      <c r="H20" s="2"/>
      <c r="I20" s="8"/>
    </row>
    <row r="21" spans="2:9" ht="71.25" customHeight="1" x14ac:dyDescent="0.25">
      <c r="B21" s="324"/>
      <c r="C21" s="327" t="s">
        <v>140</v>
      </c>
      <c r="D21" s="327"/>
      <c r="E21" s="327"/>
      <c r="F21" s="2"/>
      <c r="G21" s="2"/>
      <c r="H21" s="2"/>
      <c r="I21" s="8"/>
    </row>
    <row r="22" spans="2:9" ht="71.25" customHeight="1" x14ac:dyDescent="0.25">
      <c r="B22" s="325"/>
      <c r="C22" s="327" t="s">
        <v>141</v>
      </c>
      <c r="D22" s="327"/>
      <c r="E22" s="327"/>
      <c r="F22" s="2"/>
      <c r="G22" s="2"/>
      <c r="H22" s="2"/>
      <c r="I22" s="8"/>
    </row>
    <row r="23" spans="2:9" ht="42.75" customHeight="1" x14ac:dyDescent="0.25">
      <c r="B23" s="323" t="s">
        <v>142</v>
      </c>
      <c r="C23" s="327" t="s">
        <v>143</v>
      </c>
      <c r="D23" s="327"/>
      <c r="E23" s="327"/>
      <c r="F23" s="2"/>
      <c r="G23" s="2"/>
      <c r="H23" s="2"/>
      <c r="I23" s="8"/>
    </row>
    <row r="24" spans="2:9" ht="42.75" customHeight="1" x14ac:dyDescent="0.25">
      <c r="B24" s="324"/>
      <c r="C24" s="327" t="s">
        <v>144</v>
      </c>
      <c r="D24" s="327"/>
      <c r="E24" s="327"/>
      <c r="F24" s="2"/>
      <c r="G24" s="2"/>
      <c r="H24" s="2"/>
      <c r="I24" s="8"/>
    </row>
    <row r="25" spans="2:9" ht="57" customHeight="1" x14ac:dyDescent="0.25">
      <c r="B25" s="324"/>
      <c r="C25" s="327" t="s">
        <v>145</v>
      </c>
      <c r="D25" s="327"/>
      <c r="E25" s="327"/>
      <c r="F25" s="2"/>
      <c r="G25" s="2"/>
      <c r="H25" s="2"/>
      <c r="I25" s="8"/>
    </row>
    <row r="26" spans="2:9" ht="42.75" customHeight="1" x14ac:dyDescent="0.25">
      <c r="B26" s="324"/>
      <c r="C26" s="327" t="s">
        <v>146</v>
      </c>
      <c r="D26" s="327"/>
      <c r="E26" s="327"/>
      <c r="F26" s="2"/>
      <c r="G26" s="2"/>
      <c r="H26" s="2"/>
      <c r="I26" s="8"/>
    </row>
    <row r="27" spans="2:9" ht="42.75" customHeight="1" x14ac:dyDescent="0.25">
      <c r="B27" s="325"/>
      <c r="C27" s="327" t="s">
        <v>147</v>
      </c>
      <c r="D27" s="327"/>
      <c r="E27" s="327"/>
      <c r="F27" s="2"/>
      <c r="G27" s="2"/>
      <c r="H27" s="2"/>
      <c r="I27" s="8"/>
    </row>
    <row r="28" spans="2:9" ht="28.5" customHeight="1" x14ac:dyDescent="0.25">
      <c r="B28" s="323" t="s">
        <v>148</v>
      </c>
      <c r="C28" s="327" t="s">
        <v>149</v>
      </c>
      <c r="D28" s="327"/>
      <c r="E28" s="327"/>
      <c r="F28" s="2"/>
      <c r="G28" s="2"/>
      <c r="H28" s="2"/>
      <c r="I28" s="8"/>
    </row>
    <row r="29" spans="2:9" ht="28.5" customHeight="1" x14ac:dyDescent="0.25">
      <c r="B29" s="324"/>
      <c r="C29" s="327" t="s">
        <v>150</v>
      </c>
      <c r="D29" s="327"/>
      <c r="E29" s="327"/>
      <c r="F29" s="2"/>
      <c r="G29" s="2"/>
      <c r="H29" s="2"/>
      <c r="I29" s="8"/>
    </row>
    <row r="30" spans="2:9" ht="42.75" customHeight="1" x14ac:dyDescent="0.25">
      <c r="B30" s="324"/>
      <c r="C30" s="327" t="s">
        <v>151</v>
      </c>
      <c r="D30" s="327"/>
      <c r="E30" s="327"/>
      <c r="F30" s="2"/>
      <c r="G30" s="2"/>
      <c r="H30" s="2"/>
      <c r="I30" s="8"/>
    </row>
    <row r="31" spans="2:9" ht="28.5" customHeight="1" x14ac:dyDescent="0.25">
      <c r="B31" s="324"/>
      <c r="C31" s="327" t="s">
        <v>152</v>
      </c>
      <c r="D31" s="327"/>
      <c r="E31" s="327"/>
      <c r="F31" s="2"/>
      <c r="G31" s="2"/>
      <c r="H31" s="2"/>
      <c r="I31" s="8"/>
    </row>
    <row r="32" spans="2:9" ht="42.75" customHeight="1" thickBot="1" x14ac:dyDescent="0.3">
      <c r="B32" s="326"/>
      <c r="C32" s="328" t="s">
        <v>153</v>
      </c>
      <c r="D32" s="328"/>
      <c r="E32" s="328"/>
      <c r="F32" s="32"/>
      <c r="G32" s="32"/>
      <c r="H32" s="32"/>
      <c r="I32" s="31"/>
    </row>
    <row r="33" spans="2:9" ht="42.75" customHeight="1" thickBot="1" x14ac:dyDescent="0.3">
      <c r="B33" s="329" t="s">
        <v>58</v>
      </c>
      <c r="C33" s="330"/>
      <c r="D33" s="330"/>
      <c r="E33" s="330"/>
      <c r="F33" s="68">
        <f>(COUNTIF(F8:F32,"X"))</f>
        <v>0</v>
      </c>
      <c r="G33" s="68">
        <f>(COUNTIF(G8:G32,"X"))</f>
        <v>0</v>
      </c>
      <c r="H33" s="68">
        <f>(COUNTIF(H8:H32,"X"))</f>
        <v>0</v>
      </c>
      <c r="I33" s="68">
        <f>(COUNTIF(I8:I32,"X"))</f>
        <v>0</v>
      </c>
    </row>
    <row r="34" spans="2:9" ht="34.5" customHeight="1" thickBot="1" x14ac:dyDescent="0.3">
      <c r="B34" s="172" t="s">
        <v>59</v>
      </c>
      <c r="C34" s="173"/>
      <c r="D34" s="173"/>
      <c r="E34" s="174"/>
      <c r="F34" s="34">
        <f>(COUNTIF(F8:F32,"X"))*3</f>
        <v>0</v>
      </c>
      <c r="G34" s="34">
        <f>(COUNTIF(G8:G32,"X"))*2</f>
        <v>0</v>
      </c>
      <c r="H34" s="34">
        <f>(COUNTIF(H8:H32,"X"))*1</f>
        <v>0</v>
      </c>
      <c r="I34" s="37">
        <f>(COUNTIF(I8:I32,"X"))*0</f>
        <v>0</v>
      </c>
    </row>
    <row r="35" spans="2:9" ht="15" customHeight="1" x14ac:dyDescent="0.25">
      <c r="B35" s="175"/>
      <c r="C35" s="176"/>
      <c r="D35" s="176"/>
      <c r="E35" s="177"/>
      <c r="F35" s="337">
        <f>SUM(F34:I34)</f>
        <v>0</v>
      </c>
      <c r="G35" s="338" t="s">
        <v>68</v>
      </c>
      <c r="H35" s="339" t="str">
        <f>IF(F35&gt;57,"AVANCE SIGNIFICATIVO",IF(AND(F35&gt;38,F35&lt;58),"AVANCE MODERADO",IF(F35&lt;18,"SIN AVANCE","CIERTO AVANCE")))</f>
        <v>SIN AVANCE</v>
      </c>
      <c r="I35" s="340"/>
    </row>
    <row r="36" spans="2:9" ht="15.75" customHeight="1" thickBot="1" x14ac:dyDescent="0.3">
      <c r="B36" s="178"/>
      <c r="C36" s="179"/>
      <c r="D36" s="179"/>
      <c r="E36" s="180"/>
      <c r="F36" s="159"/>
      <c r="G36" s="161"/>
      <c r="H36" s="156"/>
      <c r="I36" s="157"/>
    </row>
    <row r="37" spans="2:9" ht="6" customHeight="1" thickBot="1" x14ac:dyDescent="0.3">
      <c r="B37" s="21"/>
      <c r="C37" s="21"/>
      <c r="D37" s="21"/>
      <c r="E37" s="21"/>
      <c r="F37" s="22"/>
      <c r="G37" s="23"/>
      <c r="H37" s="24"/>
      <c r="I37" s="24"/>
    </row>
    <row r="38" spans="2:9" ht="15" customHeight="1" x14ac:dyDescent="0.25">
      <c r="B38" s="283" t="s">
        <v>61</v>
      </c>
      <c r="C38" s="284"/>
      <c r="D38" s="285"/>
      <c r="E38" s="341" t="s">
        <v>62</v>
      </c>
      <c r="F38" s="284"/>
      <c r="G38" s="284"/>
      <c r="H38" s="284"/>
      <c r="I38" s="342"/>
    </row>
    <row r="39" spans="2:9" ht="79.5" customHeight="1" thickBot="1" x14ac:dyDescent="0.3">
      <c r="B39" s="331" t="str">
        <f>LOOKUP($H$35,$C$62:$C$65,D62:D65)</f>
        <v>No se han realizado acciones sistemáticas para favorecer la mejora del clima escolar. Es probable que sólo se hayan planteado algunas ideas, pero no se han concretado. La escuela no ha diseñado acciones pertinentes para atender problemas cotidianos de convivencia.</v>
      </c>
      <c r="C39" s="332"/>
      <c r="D39" s="333"/>
      <c r="E39" s="334" t="s">
        <v>194</v>
      </c>
      <c r="F39" s="335"/>
      <c r="G39" s="335"/>
      <c r="H39" s="335"/>
      <c r="I39" s="336"/>
    </row>
    <row r="40" spans="2:9" ht="37.5" customHeight="1" x14ac:dyDescent="0.25">
      <c r="B40" s="227" t="s">
        <v>64</v>
      </c>
      <c r="C40" s="212"/>
      <c r="D40" s="212"/>
      <c r="E40" s="212" t="s">
        <v>63</v>
      </c>
      <c r="F40" s="212"/>
      <c r="G40" s="310" t="s">
        <v>120</v>
      </c>
      <c r="H40" s="292"/>
      <c r="I40" s="293"/>
    </row>
    <row r="41" spans="2:9" ht="23.25" thickBot="1" x14ac:dyDescent="0.3">
      <c r="B41" s="308"/>
      <c r="C41" s="309"/>
      <c r="D41" s="309"/>
      <c r="E41" s="38" t="s">
        <v>163</v>
      </c>
      <c r="F41" s="39" t="s">
        <v>164</v>
      </c>
      <c r="G41" s="311"/>
      <c r="H41" s="312"/>
      <c r="I41" s="313"/>
    </row>
    <row r="42" spans="2:9" ht="25.5" customHeight="1" x14ac:dyDescent="0.25">
      <c r="B42" s="223"/>
      <c r="C42" s="224"/>
      <c r="D42" s="224"/>
      <c r="E42" s="28"/>
      <c r="F42" s="28"/>
      <c r="G42" s="314" t="str">
        <f>IF(E42="X",B42,"")</f>
        <v/>
      </c>
      <c r="H42" s="314"/>
      <c r="I42" s="315"/>
    </row>
    <row r="43" spans="2:9" ht="27.75" customHeight="1" x14ac:dyDescent="0.25">
      <c r="B43" s="225"/>
      <c r="C43" s="226"/>
      <c r="D43" s="226"/>
      <c r="E43" s="27"/>
      <c r="F43" s="27"/>
      <c r="G43" s="314" t="str">
        <f>IF(E43="X",B43,"")</f>
        <v/>
      </c>
      <c r="H43" s="314"/>
      <c r="I43" s="315"/>
    </row>
    <row r="44" spans="2:9" ht="30.75" customHeight="1" thickBot="1" x14ac:dyDescent="0.3">
      <c r="B44" s="234"/>
      <c r="C44" s="235"/>
      <c r="D44" s="235"/>
      <c r="E44" s="29"/>
      <c r="F44" s="29"/>
      <c r="G44" s="314" t="str">
        <f>IF(E44="X",B44,"")</f>
        <v/>
      </c>
      <c r="H44" s="314"/>
      <c r="I44" s="315"/>
    </row>
    <row r="45" spans="2:9" ht="15" customHeight="1" x14ac:dyDescent="0.25">
      <c r="B45" s="294"/>
      <c r="C45" s="295"/>
      <c r="D45" s="296"/>
      <c r="E45" s="165" t="s">
        <v>179</v>
      </c>
      <c r="F45" s="166"/>
      <c r="G45" s="244" t="s">
        <v>119</v>
      </c>
      <c r="H45" s="245"/>
      <c r="I45" s="246"/>
    </row>
    <row r="46" spans="2:9" ht="75.75" customHeight="1" thickBot="1" x14ac:dyDescent="0.3">
      <c r="B46" s="319"/>
      <c r="C46" s="312"/>
      <c r="D46" s="313"/>
      <c r="E46" s="167"/>
      <c r="F46" s="149"/>
      <c r="G46" s="247"/>
      <c r="H46" s="248"/>
      <c r="I46" s="249"/>
    </row>
    <row r="49" spans="2:10" ht="16.5" thickBot="1" x14ac:dyDescent="0.3">
      <c r="B49" s="320" t="s">
        <v>166</v>
      </c>
      <c r="C49" s="320"/>
      <c r="D49" s="320"/>
      <c r="E49" s="320"/>
      <c r="F49" s="320"/>
      <c r="G49" s="320"/>
    </row>
    <row r="50" spans="2:10" ht="24" customHeight="1" x14ac:dyDescent="0.25">
      <c r="B50" s="321" t="s">
        <v>190</v>
      </c>
      <c r="C50" s="322"/>
      <c r="D50" s="322"/>
      <c r="E50" s="322"/>
      <c r="F50" s="322"/>
      <c r="G50" s="322"/>
      <c r="H50" s="322"/>
      <c r="I50" s="322"/>
    </row>
    <row r="51" spans="2:10" ht="31.5" customHeight="1" thickBot="1" x14ac:dyDescent="0.3">
      <c r="B51" s="144" t="s">
        <v>191</v>
      </c>
      <c r="C51" s="145"/>
      <c r="D51" s="145"/>
      <c r="E51" s="145"/>
      <c r="F51" s="145"/>
      <c r="G51" s="145"/>
      <c r="H51" s="145"/>
      <c r="I51" s="145"/>
    </row>
    <row r="52" spans="2:10" ht="39" customHeight="1" thickBot="1" x14ac:dyDescent="0.3">
      <c r="B52" s="53" t="s">
        <v>121</v>
      </c>
      <c r="C52" s="121" t="str">
        <f>IF(E42="X",G42,IF(E43="X",G43,IF(E44="X",G44,"")))</f>
        <v/>
      </c>
      <c r="D52" s="121"/>
      <c r="E52" s="121"/>
      <c r="F52" s="121"/>
      <c r="G52" s="121"/>
      <c r="H52" s="121"/>
      <c r="I52" s="122"/>
      <c r="J52" s="33">
        <f>COUNTIF(E42:E44,"X")</f>
        <v>0</v>
      </c>
    </row>
    <row r="53" spans="2:10" ht="30" customHeight="1" x14ac:dyDescent="0.25">
      <c r="B53" s="54" t="s">
        <v>5</v>
      </c>
      <c r="C53" s="187"/>
      <c r="D53" s="187"/>
      <c r="E53" s="187"/>
      <c r="F53" s="187"/>
      <c r="G53" s="187"/>
      <c r="H53" s="187"/>
      <c r="I53" s="188"/>
    </row>
    <row r="54" spans="2:10" ht="30" customHeight="1" x14ac:dyDescent="0.25">
      <c r="B54" s="54" t="s">
        <v>6</v>
      </c>
      <c r="C54" s="316"/>
      <c r="D54" s="316"/>
      <c r="E54" s="316"/>
      <c r="F54" s="316"/>
      <c r="G54" s="316"/>
      <c r="H54" s="316"/>
      <c r="I54" s="317"/>
    </row>
    <row r="55" spans="2:10" ht="30" customHeight="1" x14ac:dyDescent="0.25">
      <c r="B55" s="54" t="s">
        <v>7</v>
      </c>
      <c r="C55" s="316"/>
      <c r="D55" s="316"/>
      <c r="E55" s="316"/>
      <c r="F55" s="316"/>
      <c r="G55" s="316"/>
      <c r="H55" s="316"/>
      <c r="I55" s="317"/>
    </row>
    <row r="56" spans="2:10" ht="30" customHeight="1" x14ac:dyDescent="0.25">
      <c r="B56" s="54" t="s">
        <v>8</v>
      </c>
      <c r="C56" s="316"/>
      <c r="D56" s="316"/>
      <c r="E56" s="316"/>
      <c r="F56" s="316"/>
      <c r="G56" s="316"/>
      <c r="H56" s="316"/>
      <c r="I56" s="317"/>
    </row>
    <row r="57" spans="2:10" ht="30" customHeight="1" x14ac:dyDescent="0.25">
      <c r="B57" s="54" t="s">
        <v>9</v>
      </c>
      <c r="C57" s="316"/>
      <c r="D57" s="316"/>
      <c r="E57" s="316"/>
      <c r="F57" s="316"/>
      <c r="G57" s="316"/>
      <c r="H57" s="316"/>
      <c r="I57" s="317"/>
    </row>
    <row r="58" spans="2:10" ht="30" customHeight="1" thickBot="1" x14ac:dyDescent="0.3">
      <c r="B58" s="55" t="s">
        <v>10</v>
      </c>
      <c r="C58" s="248"/>
      <c r="D58" s="248"/>
      <c r="E58" s="248"/>
      <c r="F58" s="248"/>
      <c r="G58" s="248"/>
      <c r="H58" s="248"/>
      <c r="I58" s="318"/>
    </row>
    <row r="59" spans="2:10" ht="15.75" x14ac:dyDescent="0.25">
      <c r="B59" s="10"/>
    </row>
    <row r="60" spans="2:10" ht="15.75" thickBot="1" x14ac:dyDescent="0.3"/>
    <row r="61" spans="2:10" ht="35.25" customHeight="1" x14ac:dyDescent="0.25">
      <c r="B61" s="13" t="s">
        <v>67</v>
      </c>
      <c r="C61" s="15" t="s">
        <v>68</v>
      </c>
      <c r="D61" s="259" t="s">
        <v>69</v>
      </c>
      <c r="E61" s="260"/>
      <c r="F61" s="260"/>
      <c r="G61" s="260"/>
      <c r="H61" s="261"/>
    </row>
    <row r="62" spans="2:10" ht="39.950000000000003" customHeight="1" x14ac:dyDescent="0.25">
      <c r="B62" s="16" t="s">
        <v>180</v>
      </c>
      <c r="C62" s="12" t="s">
        <v>159</v>
      </c>
      <c r="D62" s="250" t="s">
        <v>160</v>
      </c>
      <c r="E62" s="251"/>
      <c r="F62" s="251"/>
      <c r="G62" s="251"/>
      <c r="H62" s="252"/>
    </row>
    <row r="63" spans="2:10" ht="39.950000000000003" customHeight="1" x14ac:dyDescent="0.25">
      <c r="B63" s="25" t="s">
        <v>73</v>
      </c>
      <c r="C63" s="12" t="s">
        <v>74</v>
      </c>
      <c r="D63" s="250" t="s">
        <v>181</v>
      </c>
      <c r="E63" s="251"/>
      <c r="F63" s="251"/>
      <c r="G63" s="251"/>
      <c r="H63" s="252"/>
    </row>
    <row r="64" spans="2:10" ht="64.5" customHeight="1" thickBot="1" x14ac:dyDescent="0.3">
      <c r="B64" s="17" t="s">
        <v>71</v>
      </c>
      <c r="C64" s="18" t="s">
        <v>75</v>
      </c>
      <c r="D64" s="253" t="s">
        <v>161</v>
      </c>
      <c r="E64" s="254"/>
      <c r="F64" s="254"/>
      <c r="G64" s="254"/>
      <c r="H64" s="255"/>
    </row>
    <row r="65" spans="2:8" ht="54.75" customHeight="1" thickBot="1" x14ac:dyDescent="0.3">
      <c r="B65" s="17" t="s">
        <v>70</v>
      </c>
      <c r="C65" s="18" t="s">
        <v>76</v>
      </c>
      <c r="D65" s="256" t="s">
        <v>162</v>
      </c>
      <c r="E65" s="257"/>
      <c r="F65" s="257"/>
      <c r="G65" s="257"/>
      <c r="H65" s="258"/>
    </row>
  </sheetData>
  <sheetProtection algorithmName="SHA-512" hashValue="mLTC0ZF+MttDnGw85Mn2LD/DDH/cwkptgqoKOBaf83hf3ICFXDi97Rtfh0GMoOkGSPy7uM18aXnH27vjKC+sYA==" saltValue="NKcBBttQLA7PBOOpBzuGWA==" spinCount="100000" sheet="1" objects="1" scenarios="1" formatCells="0" formatColumns="0" formatRows="0" insertColumns="0" insertRows="0" deleteColumns="0" deleteRows="0"/>
  <protectedRanges>
    <protectedRange sqref="G46" name="ARGUMENTO"/>
    <protectedRange sqref="C53:I58" name="ACCIONES"/>
    <protectedRange sqref="B42:F44" name="PROBLEM"/>
    <protectedRange sqref="E39" name="LOGRO"/>
    <protectedRange sqref="F8:I33" name="VALORA"/>
  </protectedRanges>
  <mergeCells count="70">
    <mergeCell ref="B1:H1"/>
    <mergeCell ref="B3:I4"/>
    <mergeCell ref="C12:E12"/>
    <mergeCell ref="B38:D38"/>
    <mergeCell ref="E38:I38"/>
    <mergeCell ref="C20:E20"/>
    <mergeCell ref="C21:E21"/>
    <mergeCell ref="C19:E19"/>
    <mergeCell ref="C7:E7"/>
    <mergeCell ref="C8:E8"/>
    <mergeCell ref="C9:E9"/>
    <mergeCell ref="C10:E10"/>
    <mergeCell ref="C11:E11"/>
    <mergeCell ref="C27:E27"/>
    <mergeCell ref="C13:E13"/>
    <mergeCell ref="C14:E14"/>
    <mergeCell ref="B39:D39"/>
    <mergeCell ref="E39:I39"/>
    <mergeCell ref="F35:F36"/>
    <mergeCell ref="G35:G36"/>
    <mergeCell ref="H35:I36"/>
    <mergeCell ref="B34:E36"/>
    <mergeCell ref="C15:E15"/>
    <mergeCell ref="C16:E16"/>
    <mergeCell ref="C17:E17"/>
    <mergeCell ref="C18:E18"/>
    <mergeCell ref="C22:E22"/>
    <mergeCell ref="C23:E23"/>
    <mergeCell ref="C24:E24"/>
    <mergeCell ref="C25:E25"/>
    <mergeCell ref="C26:E26"/>
    <mergeCell ref="C28:E28"/>
    <mergeCell ref="C29:E29"/>
    <mergeCell ref="C30:E30"/>
    <mergeCell ref="C31:E31"/>
    <mergeCell ref="C32:E32"/>
    <mergeCell ref="B33:E33"/>
    <mergeCell ref="B8:B12"/>
    <mergeCell ref="B13:B17"/>
    <mergeCell ref="B18:B22"/>
    <mergeCell ref="B23:B27"/>
    <mergeCell ref="B28:B32"/>
    <mergeCell ref="C54:I54"/>
    <mergeCell ref="E40:F40"/>
    <mergeCell ref="B45:D46"/>
    <mergeCell ref="E45:F46"/>
    <mergeCell ref="G45:I45"/>
    <mergeCell ref="G46:I46"/>
    <mergeCell ref="G44:I44"/>
    <mergeCell ref="B49:G49"/>
    <mergeCell ref="B50:I50"/>
    <mergeCell ref="B51:I51"/>
    <mergeCell ref="C52:I52"/>
    <mergeCell ref="C53:I53"/>
    <mergeCell ref="D63:H63"/>
    <mergeCell ref="D64:H64"/>
    <mergeCell ref="D65:H65"/>
    <mergeCell ref="B40:D41"/>
    <mergeCell ref="B42:D42"/>
    <mergeCell ref="B43:D43"/>
    <mergeCell ref="B44:D44"/>
    <mergeCell ref="G40:I41"/>
    <mergeCell ref="G42:I42"/>
    <mergeCell ref="G43:I43"/>
    <mergeCell ref="C55:I55"/>
    <mergeCell ref="C56:I56"/>
    <mergeCell ref="C57:I57"/>
    <mergeCell ref="C58:I58"/>
    <mergeCell ref="D61:H61"/>
    <mergeCell ref="D62:H62"/>
  </mergeCells>
  <dataValidations count="2">
    <dataValidation type="list" allowBlank="1" showDropDown="1" showInputMessage="1" showErrorMessage="1" sqref="E42:F44 F8:I32">
      <formula1>"X"</formula1>
    </dataValidation>
    <dataValidation allowBlank="1" showDropDown="1" showInputMessage="1" showErrorMessage="1" sqref="F33:I33"/>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D16" sqref="D16"/>
    </sheetView>
  </sheetViews>
  <sheetFormatPr baseColWidth="10" defaultColWidth="32" defaultRowHeight="24" customHeight="1" x14ac:dyDescent="0.25"/>
  <cols>
    <col min="1" max="1" width="12" customWidth="1"/>
    <col min="2" max="2" width="42" customWidth="1"/>
    <col min="3" max="3" width="24.42578125" customWidth="1"/>
    <col min="4" max="4" width="37.85546875" customWidth="1"/>
    <col min="5" max="5" width="34.85546875" customWidth="1"/>
  </cols>
  <sheetData>
    <row r="1" spans="1:6" ht="24" customHeight="1" x14ac:dyDescent="0.35">
      <c r="A1" s="345" t="s">
        <v>175</v>
      </c>
      <c r="B1" s="345"/>
      <c r="C1" s="345"/>
      <c r="D1" s="345"/>
      <c r="E1" s="345"/>
      <c r="F1" s="345"/>
    </row>
    <row r="2" spans="1:6" ht="24" customHeight="1" x14ac:dyDescent="0.25">
      <c r="A2" s="346" t="s">
        <v>177</v>
      </c>
      <c r="B2" s="346"/>
      <c r="C2" s="346"/>
      <c r="D2" s="346"/>
      <c r="E2" s="346"/>
      <c r="F2" s="346"/>
    </row>
    <row r="3" spans="1:6" ht="24" customHeight="1" thickBot="1" x14ac:dyDescent="0.3"/>
    <row r="4" spans="1:6" ht="24" customHeight="1" x14ac:dyDescent="0.25">
      <c r="B4" s="58" t="s">
        <v>0</v>
      </c>
      <c r="C4" s="59" t="s">
        <v>169</v>
      </c>
      <c r="D4" s="59" t="s">
        <v>1</v>
      </c>
      <c r="E4" s="59" t="s">
        <v>2</v>
      </c>
    </row>
    <row r="5" spans="1:6" ht="24" customHeight="1" x14ac:dyDescent="0.25">
      <c r="B5" s="89" t="s">
        <v>170</v>
      </c>
      <c r="C5" s="56" t="str">
        <f>IF('ANEXO 1'!I50 &gt; 0,"SI","NO")</f>
        <v>NO</v>
      </c>
      <c r="D5" s="57" t="str">
        <f>'ANEXO 1'!C50</f>
        <v/>
      </c>
      <c r="E5" s="57" t="str">
        <f>'ANEXO 1'!F44</f>
        <v>,</v>
      </c>
    </row>
    <row r="6" spans="1:6" ht="24" customHeight="1" x14ac:dyDescent="0.25">
      <c r="B6" s="90" t="s">
        <v>94</v>
      </c>
      <c r="C6" s="56" t="str">
        <f>IF('ANEXO 2'!I36 &gt; 0,"SI","NO")</f>
        <v>NO</v>
      </c>
      <c r="D6" s="57" t="str">
        <f>'ANEXO 2'!C36</f>
        <v/>
      </c>
      <c r="E6" s="57">
        <f>'ANEXO 2'!F30</f>
        <v>0</v>
      </c>
    </row>
    <row r="7" spans="1:6" ht="24" customHeight="1" x14ac:dyDescent="0.25">
      <c r="B7" s="91" t="s">
        <v>216</v>
      </c>
      <c r="C7" s="56" t="str">
        <f>IF(ANEXO_3!E31="X","SÍ","NO")</f>
        <v>NO</v>
      </c>
      <c r="D7" s="57" t="str">
        <f>IF(C7="SÍ",ANEXO_3!G31," ")</f>
        <v xml:space="preserve"> </v>
      </c>
      <c r="E7" s="57">
        <f>ANEXO_3!$G$35</f>
        <v>0</v>
      </c>
    </row>
    <row r="8" spans="1:6" ht="24" customHeight="1" x14ac:dyDescent="0.25">
      <c r="B8" s="91" t="s">
        <v>215</v>
      </c>
      <c r="C8" s="56" t="str">
        <f>IF(ANEXO_3!E32="X","SÍ","NO")</f>
        <v>NO</v>
      </c>
      <c r="D8" s="57" t="str">
        <f>IF(C8="SÍ",ANEXO_3!G32," ")</f>
        <v xml:space="preserve"> </v>
      </c>
      <c r="E8" s="57">
        <f>ANEXO_3!$G$35</f>
        <v>0</v>
      </c>
    </row>
    <row r="9" spans="1:6" ht="24" customHeight="1" x14ac:dyDescent="0.25">
      <c r="B9" s="91" t="s">
        <v>217</v>
      </c>
      <c r="C9" s="56" t="str">
        <f>IF(ANEXO_3!E33="X","SÍ","NO")</f>
        <v>NO</v>
      </c>
      <c r="D9" s="57" t="str">
        <f>IF(C9="SÍ",ANEXO_3!G33," ")</f>
        <v xml:space="preserve"> </v>
      </c>
      <c r="E9" s="57">
        <f>ANEXO_3!$G$35</f>
        <v>0</v>
      </c>
    </row>
    <row r="10" spans="1:6" ht="24" customHeight="1" x14ac:dyDescent="0.25">
      <c r="B10" s="92" t="s">
        <v>166</v>
      </c>
      <c r="C10" s="56" t="str">
        <f>IF('ANEXO 4'!J52 &gt; 0,"SI","NO")</f>
        <v>NO</v>
      </c>
      <c r="D10" s="57" t="str">
        <f>'ANEXO 4'!C52</f>
        <v/>
      </c>
      <c r="E10" s="57">
        <f>'ANEXO 4'!G46</f>
        <v>0</v>
      </c>
    </row>
  </sheetData>
  <mergeCells count="2">
    <mergeCell ref="A1:F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70" zoomScaleNormal="70" workbookViewId="0">
      <selection sqref="A1:G1"/>
    </sheetView>
  </sheetViews>
  <sheetFormatPr baseColWidth="10" defaultRowHeight="15" x14ac:dyDescent="0.25"/>
  <cols>
    <col min="1" max="1" width="27.28515625" customWidth="1"/>
    <col min="2" max="2" width="35.5703125" customWidth="1"/>
    <col min="3" max="3" width="41.28515625" customWidth="1"/>
    <col min="4" max="4" width="31.85546875" customWidth="1"/>
    <col min="5" max="5" width="19.5703125" customWidth="1"/>
    <col min="6" max="6" width="42.7109375" customWidth="1"/>
    <col min="7" max="7" width="81.7109375" customWidth="1"/>
  </cols>
  <sheetData>
    <row r="1" spans="1:7" ht="21" x14ac:dyDescent="0.25">
      <c r="A1" s="347" t="s">
        <v>175</v>
      </c>
      <c r="B1" s="347"/>
      <c r="C1" s="347"/>
      <c r="D1" s="347"/>
      <c r="E1" s="347"/>
      <c r="F1" s="347"/>
      <c r="G1" s="347"/>
    </row>
    <row r="2" spans="1:7" ht="15.75" x14ac:dyDescent="0.25">
      <c r="A2" s="346" t="s">
        <v>176</v>
      </c>
      <c r="B2" s="346"/>
      <c r="C2" s="346"/>
      <c r="D2" s="346"/>
      <c r="E2" s="346"/>
      <c r="F2" s="346"/>
      <c r="G2" s="346"/>
    </row>
    <row r="4" spans="1:7" ht="69" customHeight="1" x14ac:dyDescent="0.25">
      <c r="A4" s="40" t="s">
        <v>168</v>
      </c>
      <c r="B4" s="40" t="s">
        <v>3</v>
      </c>
      <c r="C4" s="40" t="s">
        <v>171</v>
      </c>
      <c r="D4" s="40" t="s">
        <v>172</v>
      </c>
      <c r="E4" s="348" t="s">
        <v>4</v>
      </c>
      <c r="F4" s="348"/>
      <c r="G4" s="40" t="s">
        <v>192</v>
      </c>
    </row>
    <row r="5" spans="1:7" ht="24.95" customHeight="1" x14ac:dyDescent="0.25">
      <c r="A5" s="351" t="s">
        <v>170</v>
      </c>
      <c r="B5" s="350" t="str">
        <f>'PROBLEMÁTICA PRIORITARIA'!D5</f>
        <v/>
      </c>
      <c r="C5" s="349"/>
      <c r="D5" s="349"/>
      <c r="E5" s="45" t="s">
        <v>5</v>
      </c>
      <c r="F5" s="79">
        <f>'ANEXO 1'!C51</f>
        <v>0</v>
      </c>
      <c r="G5" s="1"/>
    </row>
    <row r="6" spans="1:7" ht="24.95" customHeight="1" x14ac:dyDescent="0.25">
      <c r="A6" s="351"/>
      <c r="B6" s="350"/>
      <c r="C6" s="349"/>
      <c r="D6" s="349"/>
      <c r="E6" s="45" t="s">
        <v>6</v>
      </c>
      <c r="F6" s="41">
        <f>'ANEXO 1'!C52</f>
        <v>0</v>
      </c>
      <c r="G6" s="1"/>
    </row>
    <row r="7" spans="1:7" ht="24.95" customHeight="1" x14ac:dyDescent="0.25">
      <c r="A7" s="351"/>
      <c r="B7" s="350"/>
      <c r="C7" s="349"/>
      <c r="D7" s="349"/>
      <c r="E7" s="45" t="s">
        <v>7</v>
      </c>
      <c r="F7" s="41">
        <f>'ANEXO 1'!C53</f>
        <v>0</v>
      </c>
      <c r="G7" s="1"/>
    </row>
    <row r="8" spans="1:7" ht="24.95" customHeight="1" x14ac:dyDescent="0.25">
      <c r="A8" s="351"/>
      <c r="B8" s="350"/>
      <c r="C8" s="349"/>
      <c r="D8" s="349"/>
      <c r="E8" s="45" t="s">
        <v>8</v>
      </c>
      <c r="F8" s="41">
        <f>'ANEXO 1'!C54</f>
        <v>0</v>
      </c>
      <c r="G8" s="1"/>
    </row>
    <row r="9" spans="1:7" ht="24.95" customHeight="1" x14ac:dyDescent="0.25">
      <c r="A9" s="351"/>
      <c r="B9" s="350"/>
      <c r="C9" s="349"/>
      <c r="D9" s="349"/>
      <c r="E9" s="45" t="s">
        <v>9</v>
      </c>
      <c r="F9" s="41">
        <f>'ANEXO 1'!C55</f>
        <v>0</v>
      </c>
      <c r="G9" s="42"/>
    </row>
    <row r="10" spans="1:7" ht="24.95" customHeight="1" x14ac:dyDescent="0.25">
      <c r="A10" s="351"/>
      <c r="B10" s="350"/>
      <c r="C10" s="349"/>
      <c r="D10" s="349"/>
      <c r="E10" s="45" t="s">
        <v>193</v>
      </c>
      <c r="F10" s="41">
        <f>'ANEXO 1'!C56</f>
        <v>0</v>
      </c>
      <c r="G10" s="1"/>
    </row>
    <row r="11" spans="1:7" ht="24.95" customHeight="1" x14ac:dyDescent="0.25">
      <c r="A11" s="351"/>
      <c r="B11" s="350"/>
      <c r="C11" s="349"/>
      <c r="D11" s="349"/>
      <c r="E11" s="45" t="s">
        <v>12</v>
      </c>
      <c r="F11" s="79"/>
      <c r="G11" s="1"/>
    </row>
    <row r="12" spans="1:7" ht="36.75" customHeight="1" x14ac:dyDescent="0.25"/>
    <row r="13" spans="1:7" ht="58.5" customHeight="1" x14ac:dyDescent="0.25">
      <c r="A13" s="40" t="s">
        <v>168</v>
      </c>
      <c r="B13" s="40" t="s">
        <v>3</v>
      </c>
      <c r="C13" s="40" t="s">
        <v>171</v>
      </c>
      <c r="D13" s="40" t="s">
        <v>172</v>
      </c>
      <c r="E13" s="348" t="s">
        <v>4</v>
      </c>
      <c r="F13" s="348"/>
      <c r="G13" s="61" t="s">
        <v>192</v>
      </c>
    </row>
    <row r="14" spans="1:7" ht="24.95" customHeight="1" x14ac:dyDescent="0.25">
      <c r="A14" s="351" t="s">
        <v>94</v>
      </c>
      <c r="B14" s="350" t="str">
        <f>'PROBLEMÁTICA PRIORITARIA'!D6</f>
        <v/>
      </c>
      <c r="C14" s="349"/>
      <c r="D14" s="349"/>
      <c r="E14" s="45" t="s">
        <v>5</v>
      </c>
      <c r="F14" s="41">
        <f>'ANEXO 2'!C37</f>
        <v>0</v>
      </c>
      <c r="G14" s="1"/>
    </row>
    <row r="15" spans="1:7" ht="24.95" customHeight="1" x14ac:dyDescent="0.25">
      <c r="A15" s="351"/>
      <c r="B15" s="350"/>
      <c r="C15" s="349"/>
      <c r="D15" s="349"/>
      <c r="E15" s="45" t="s">
        <v>6</v>
      </c>
      <c r="F15" s="41">
        <f>'ANEXO 2'!C38</f>
        <v>0</v>
      </c>
      <c r="G15" s="1"/>
    </row>
    <row r="16" spans="1:7" ht="24.95" customHeight="1" x14ac:dyDescent="0.25">
      <c r="A16" s="351"/>
      <c r="B16" s="350"/>
      <c r="C16" s="349"/>
      <c r="D16" s="349"/>
      <c r="E16" s="45" t="s">
        <v>7</v>
      </c>
      <c r="F16" s="41">
        <f>'ANEXO 2'!C39</f>
        <v>0</v>
      </c>
      <c r="G16" s="1"/>
    </row>
    <row r="17" spans="1:7" ht="24.95" customHeight="1" x14ac:dyDescent="0.25">
      <c r="A17" s="351"/>
      <c r="B17" s="350"/>
      <c r="C17" s="349"/>
      <c r="D17" s="349"/>
      <c r="E17" s="45" t="s">
        <v>8</v>
      </c>
      <c r="F17" s="41">
        <f>'ANEXO 2'!C40</f>
        <v>0</v>
      </c>
      <c r="G17" s="1"/>
    </row>
    <row r="18" spans="1:7" ht="24.95" customHeight="1" x14ac:dyDescent="0.25">
      <c r="A18" s="351"/>
      <c r="B18" s="350"/>
      <c r="C18" s="349"/>
      <c r="D18" s="349"/>
      <c r="E18" s="45" t="s">
        <v>9</v>
      </c>
      <c r="F18" s="41">
        <f>'ANEXO 2'!C41</f>
        <v>0</v>
      </c>
      <c r="G18" s="42"/>
    </row>
    <row r="19" spans="1:7" ht="24.95" customHeight="1" x14ac:dyDescent="0.25">
      <c r="A19" s="351"/>
      <c r="B19" s="350"/>
      <c r="C19" s="349"/>
      <c r="D19" s="349"/>
      <c r="E19" s="45" t="s">
        <v>193</v>
      </c>
      <c r="F19" s="41">
        <f>'ANEXO 2'!C42</f>
        <v>0</v>
      </c>
      <c r="G19" s="1"/>
    </row>
    <row r="20" spans="1:7" ht="24.95" customHeight="1" x14ac:dyDescent="0.25">
      <c r="A20" s="351"/>
      <c r="B20" s="350"/>
      <c r="C20" s="349"/>
      <c r="D20" s="349"/>
      <c r="E20" s="45" t="s">
        <v>12</v>
      </c>
      <c r="F20" s="44"/>
      <c r="G20" s="3"/>
    </row>
    <row r="21" spans="1:7" ht="26.25" customHeight="1" x14ac:dyDescent="0.25"/>
    <row r="22" spans="1:7" ht="58.5" customHeight="1" x14ac:dyDescent="0.25">
      <c r="A22" s="40" t="s">
        <v>168</v>
      </c>
      <c r="B22" s="40" t="s">
        <v>3</v>
      </c>
      <c r="C22" s="40" t="s">
        <v>171</v>
      </c>
      <c r="D22" s="40" t="s">
        <v>172</v>
      </c>
      <c r="E22" s="348" t="s">
        <v>4</v>
      </c>
      <c r="F22" s="348"/>
      <c r="G22" s="61" t="s">
        <v>192</v>
      </c>
    </row>
    <row r="23" spans="1:7" ht="24.95" customHeight="1" x14ac:dyDescent="0.25">
      <c r="A23" s="352" t="s">
        <v>165</v>
      </c>
      <c r="B23" s="350" t="str">
        <f>'PROBLEMÁTICA PRIORITARIA'!D7</f>
        <v xml:space="preserve"> </v>
      </c>
      <c r="C23" s="349"/>
      <c r="D23" s="349"/>
      <c r="E23" s="45" t="s">
        <v>5</v>
      </c>
      <c r="F23" s="41">
        <f>ANEXO_3!C42</f>
        <v>0</v>
      </c>
      <c r="G23" s="1"/>
    </row>
    <row r="24" spans="1:7" ht="24.95" customHeight="1" x14ac:dyDescent="0.25">
      <c r="A24" s="353"/>
      <c r="B24" s="350"/>
      <c r="C24" s="349"/>
      <c r="D24" s="349"/>
      <c r="E24" s="45" t="s">
        <v>6</v>
      </c>
      <c r="F24" s="79">
        <f>ANEXO_3!C43</f>
        <v>0</v>
      </c>
      <c r="G24" s="1"/>
    </row>
    <row r="25" spans="1:7" ht="24.95" customHeight="1" x14ac:dyDescent="0.25">
      <c r="A25" s="353"/>
      <c r="B25" s="350"/>
      <c r="C25" s="349"/>
      <c r="D25" s="349"/>
      <c r="E25" s="45" t="s">
        <v>7</v>
      </c>
      <c r="F25" s="79">
        <f>ANEXO_3!C44</f>
        <v>0</v>
      </c>
      <c r="G25" s="1"/>
    </row>
    <row r="26" spans="1:7" ht="24.95" customHeight="1" x14ac:dyDescent="0.25">
      <c r="A26" s="353"/>
      <c r="B26" s="350"/>
      <c r="C26" s="349"/>
      <c r="D26" s="349"/>
      <c r="E26" s="45" t="s">
        <v>8</v>
      </c>
      <c r="F26" s="79">
        <f>ANEXO_3!C45</f>
        <v>0</v>
      </c>
      <c r="G26" s="1"/>
    </row>
    <row r="27" spans="1:7" ht="24.95" customHeight="1" x14ac:dyDescent="0.25">
      <c r="A27" s="353"/>
      <c r="B27" s="350"/>
      <c r="C27" s="349"/>
      <c r="D27" s="349"/>
      <c r="E27" s="45" t="s">
        <v>9</v>
      </c>
      <c r="F27" s="79">
        <f>ANEXO_3!C46</f>
        <v>0</v>
      </c>
      <c r="G27" s="42"/>
    </row>
    <row r="28" spans="1:7" ht="24.95" customHeight="1" x14ac:dyDescent="0.25">
      <c r="A28" s="353"/>
      <c r="B28" s="350"/>
      <c r="C28" s="349"/>
      <c r="D28" s="349"/>
      <c r="E28" s="45" t="s">
        <v>193</v>
      </c>
      <c r="F28" s="79">
        <f>ANEXO_3!C47</f>
        <v>0</v>
      </c>
      <c r="G28" s="1"/>
    </row>
    <row r="29" spans="1:7" ht="24.95" customHeight="1" x14ac:dyDescent="0.25">
      <c r="A29" s="353"/>
      <c r="B29" s="350"/>
      <c r="C29" s="349"/>
      <c r="D29" s="349"/>
      <c r="E29" s="45" t="s">
        <v>12</v>
      </c>
      <c r="F29" s="44"/>
      <c r="G29" s="3"/>
    </row>
    <row r="30" spans="1:7" ht="24.95" customHeight="1" x14ac:dyDescent="0.25">
      <c r="A30" s="353"/>
      <c r="B30" s="350" t="str">
        <f>'PROBLEMÁTICA PRIORITARIA'!D8</f>
        <v xml:space="preserve"> </v>
      </c>
      <c r="C30" s="349"/>
      <c r="D30" s="349"/>
      <c r="E30" s="45" t="s">
        <v>5</v>
      </c>
      <c r="F30" s="62">
        <f>ANEXO_3!C52</f>
        <v>0</v>
      </c>
      <c r="G30" s="1"/>
    </row>
    <row r="31" spans="1:7" ht="24.95" customHeight="1" x14ac:dyDescent="0.25">
      <c r="A31" s="353"/>
      <c r="B31" s="350"/>
      <c r="C31" s="349"/>
      <c r="D31" s="349"/>
      <c r="E31" s="45" t="s">
        <v>6</v>
      </c>
      <c r="F31" s="79">
        <f>ANEXO_3!C53</f>
        <v>0</v>
      </c>
      <c r="G31" s="1"/>
    </row>
    <row r="32" spans="1:7" ht="24.95" customHeight="1" x14ac:dyDescent="0.25">
      <c r="A32" s="353"/>
      <c r="B32" s="350"/>
      <c r="C32" s="349"/>
      <c r="D32" s="349"/>
      <c r="E32" s="45" t="s">
        <v>7</v>
      </c>
      <c r="F32" s="79">
        <f>ANEXO_3!C54</f>
        <v>0</v>
      </c>
      <c r="G32" s="1"/>
    </row>
    <row r="33" spans="1:7" ht="24.95" customHeight="1" x14ac:dyDescent="0.25">
      <c r="A33" s="353"/>
      <c r="B33" s="350"/>
      <c r="C33" s="349"/>
      <c r="D33" s="349"/>
      <c r="E33" s="45" t="s">
        <v>8</v>
      </c>
      <c r="F33" s="79">
        <f>ANEXO_3!C55</f>
        <v>0</v>
      </c>
      <c r="G33" s="1"/>
    </row>
    <row r="34" spans="1:7" ht="24.95" customHeight="1" x14ac:dyDescent="0.25">
      <c r="A34" s="353"/>
      <c r="B34" s="350"/>
      <c r="C34" s="349"/>
      <c r="D34" s="349"/>
      <c r="E34" s="45" t="s">
        <v>9</v>
      </c>
      <c r="F34" s="79">
        <f>ANEXO_3!C56</f>
        <v>0</v>
      </c>
      <c r="G34" s="42"/>
    </row>
    <row r="35" spans="1:7" ht="24.95" customHeight="1" x14ac:dyDescent="0.25">
      <c r="A35" s="353"/>
      <c r="B35" s="350"/>
      <c r="C35" s="349"/>
      <c r="D35" s="349"/>
      <c r="E35" s="45" t="s">
        <v>193</v>
      </c>
      <c r="F35" s="79">
        <f>ANEXO_3!C57</f>
        <v>0</v>
      </c>
      <c r="G35" s="1"/>
    </row>
    <row r="36" spans="1:7" ht="24.95" customHeight="1" x14ac:dyDescent="0.25">
      <c r="A36" s="353"/>
      <c r="B36" s="350"/>
      <c r="C36" s="349"/>
      <c r="D36" s="349"/>
      <c r="E36" s="45" t="s">
        <v>12</v>
      </c>
      <c r="F36" s="44"/>
      <c r="G36" s="3"/>
    </row>
    <row r="37" spans="1:7" ht="24.95" customHeight="1" x14ac:dyDescent="0.25">
      <c r="A37" s="353"/>
      <c r="B37" s="350" t="str">
        <f>'PROBLEMÁTICA PRIORITARIA'!D9</f>
        <v xml:space="preserve"> </v>
      </c>
      <c r="C37" s="349"/>
      <c r="D37" s="349"/>
      <c r="E37" s="45" t="s">
        <v>5</v>
      </c>
      <c r="F37" s="62">
        <f>ANEXO_3!C62</f>
        <v>0</v>
      </c>
      <c r="G37" s="1"/>
    </row>
    <row r="38" spans="1:7" ht="24.95" customHeight="1" x14ac:dyDescent="0.25">
      <c r="A38" s="353"/>
      <c r="B38" s="350"/>
      <c r="C38" s="349"/>
      <c r="D38" s="349"/>
      <c r="E38" s="45" t="s">
        <v>6</v>
      </c>
      <c r="F38" s="79">
        <f>ANEXO_3!C63</f>
        <v>0</v>
      </c>
      <c r="G38" s="1"/>
    </row>
    <row r="39" spans="1:7" ht="24.95" customHeight="1" x14ac:dyDescent="0.25">
      <c r="A39" s="353"/>
      <c r="B39" s="350"/>
      <c r="C39" s="349"/>
      <c r="D39" s="349"/>
      <c r="E39" s="45" t="s">
        <v>7</v>
      </c>
      <c r="F39" s="79">
        <f>ANEXO_3!C64</f>
        <v>0</v>
      </c>
      <c r="G39" s="1"/>
    </row>
    <row r="40" spans="1:7" ht="24.95" customHeight="1" x14ac:dyDescent="0.25">
      <c r="A40" s="353"/>
      <c r="B40" s="350"/>
      <c r="C40" s="349"/>
      <c r="D40" s="349"/>
      <c r="E40" s="45" t="s">
        <v>8</v>
      </c>
      <c r="F40" s="79">
        <f>ANEXO_3!C65</f>
        <v>0</v>
      </c>
      <c r="G40" s="1"/>
    </row>
    <row r="41" spans="1:7" ht="24.95" customHeight="1" x14ac:dyDescent="0.25">
      <c r="A41" s="353"/>
      <c r="B41" s="350"/>
      <c r="C41" s="349"/>
      <c r="D41" s="349"/>
      <c r="E41" s="45" t="s">
        <v>9</v>
      </c>
      <c r="F41" s="79">
        <f>ANEXO_3!C66</f>
        <v>0</v>
      </c>
      <c r="G41" s="42"/>
    </row>
    <row r="42" spans="1:7" ht="24.95" customHeight="1" x14ac:dyDescent="0.25">
      <c r="A42" s="353"/>
      <c r="B42" s="350"/>
      <c r="C42" s="349"/>
      <c r="D42" s="349"/>
      <c r="E42" s="45" t="s">
        <v>193</v>
      </c>
      <c r="F42" s="79">
        <f>ANEXO_3!C67</f>
        <v>0</v>
      </c>
      <c r="G42" s="1"/>
    </row>
    <row r="43" spans="1:7" ht="24.95" customHeight="1" x14ac:dyDescent="0.25">
      <c r="A43" s="354"/>
      <c r="B43" s="350"/>
      <c r="C43" s="349"/>
      <c r="D43" s="349"/>
      <c r="E43" s="45" t="s">
        <v>12</v>
      </c>
      <c r="F43" s="44"/>
      <c r="G43" s="3"/>
    </row>
    <row r="45" spans="1:7" ht="59.25" customHeight="1" x14ac:dyDescent="0.25">
      <c r="A45" s="40" t="s">
        <v>168</v>
      </c>
      <c r="B45" s="40" t="s">
        <v>3</v>
      </c>
      <c r="C45" s="40" t="s">
        <v>171</v>
      </c>
      <c r="D45" s="40" t="s">
        <v>172</v>
      </c>
      <c r="E45" s="348" t="s">
        <v>4</v>
      </c>
      <c r="F45" s="348"/>
      <c r="G45" s="61" t="s">
        <v>192</v>
      </c>
    </row>
    <row r="46" spans="1:7" ht="51" customHeight="1" x14ac:dyDescent="0.25">
      <c r="A46" s="351" t="s">
        <v>166</v>
      </c>
      <c r="B46" s="350" t="str">
        <f>'PROBLEMÁTICA PRIORITARIA'!D10</f>
        <v/>
      </c>
      <c r="C46" s="349"/>
      <c r="D46" s="349"/>
      <c r="E46" s="45" t="s">
        <v>5</v>
      </c>
      <c r="F46" s="41">
        <f>'ANEXO 4'!C53</f>
        <v>0</v>
      </c>
      <c r="G46" s="1"/>
    </row>
    <row r="47" spans="1:7" ht="51" customHeight="1" x14ac:dyDescent="0.25">
      <c r="A47" s="351"/>
      <c r="B47" s="350"/>
      <c r="C47" s="349"/>
      <c r="D47" s="349"/>
      <c r="E47" s="45" t="s">
        <v>6</v>
      </c>
      <c r="F47" s="79">
        <f>'ANEXO 4'!C54</f>
        <v>0</v>
      </c>
      <c r="G47" s="1"/>
    </row>
    <row r="48" spans="1:7" ht="51" customHeight="1" x14ac:dyDescent="0.25">
      <c r="A48" s="351"/>
      <c r="B48" s="350"/>
      <c r="C48" s="349"/>
      <c r="D48" s="349"/>
      <c r="E48" s="45" t="s">
        <v>7</v>
      </c>
      <c r="F48" s="79">
        <f>'ANEXO 4'!C55</f>
        <v>0</v>
      </c>
      <c r="G48" s="1"/>
    </row>
    <row r="49" spans="1:7" ht="51" customHeight="1" x14ac:dyDescent="0.25">
      <c r="A49" s="351"/>
      <c r="B49" s="350"/>
      <c r="C49" s="349"/>
      <c r="D49" s="349"/>
      <c r="E49" s="45" t="s">
        <v>8</v>
      </c>
      <c r="F49" s="79">
        <f>'ANEXO 4'!C56</f>
        <v>0</v>
      </c>
      <c r="G49" s="1"/>
    </row>
    <row r="50" spans="1:7" ht="51" customHeight="1" x14ac:dyDescent="0.25">
      <c r="A50" s="351"/>
      <c r="B50" s="350"/>
      <c r="C50" s="349"/>
      <c r="D50" s="349"/>
      <c r="E50" s="45" t="s">
        <v>9</v>
      </c>
      <c r="F50" s="79">
        <f>'ANEXO 4'!C57</f>
        <v>0</v>
      </c>
      <c r="G50" s="42"/>
    </row>
    <row r="51" spans="1:7" ht="51" customHeight="1" x14ac:dyDescent="0.25">
      <c r="A51" s="351"/>
      <c r="B51" s="350"/>
      <c r="C51" s="349"/>
      <c r="D51" s="349"/>
      <c r="E51" s="45" t="s">
        <v>193</v>
      </c>
      <c r="F51" s="79">
        <f>'ANEXO 4'!C58</f>
        <v>0</v>
      </c>
      <c r="G51" s="1"/>
    </row>
    <row r="52" spans="1:7" ht="24.95" customHeight="1" x14ac:dyDescent="0.25">
      <c r="A52" s="351"/>
      <c r="B52" s="350"/>
      <c r="C52" s="349"/>
      <c r="D52" s="349"/>
      <c r="E52" s="45" t="s">
        <v>12</v>
      </c>
      <c r="F52" s="44"/>
      <c r="G52" s="3"/>
    </row>
  </sheetData>
  <sheetProtection formatCells="0" formatColumns="0" formatRows="0" insertColumns="0"/>
  <protectedRanges>
    <protectedRange sqref="G46:G52" name="EGMC"/>
    <protectedRange sqref="C46:D52" name="COBME"/>
    <protectedRange sqref="G23:G43" name="EGMM"/>
    <protectedRange sqref="C23:D43" name="MOBME"/>
    <protectedRange sqref="C14:D20" name="ROBME"/>
    <protectedRange sqref="C5:D11" name="NOBME"/>
    <protectedRange sqref="G5:G11" name="EGM"/>
    <protectedRange sqref="G14:G20" name="EGMR"/>
    <protectedRange sqref="F46:L46 F47:F51" name="ACCIONES_1"/>
  </protectedRanges>
  <mergeCells count="28">
    <mergeCell ref="B30:B36"/>
    <mergeCell ref="C30:C36"/>
    <mergeCell ref="D30:D36"/>
    <mergeCell ref="B37:B43"/>
    <mergeCell ref="C37:C43"/>
    <mergeCell ref="D37:D43"/>
    <mergeCell ref="D14:D20"/>
    <mergeCell ref="E4:F4"/>
    <mergeCell ref="A5:A11"/>
    <mergeCell ref="B5:B11"/>
    <mergeCell ref="C5:C11"/>
    <mergeCell ref="D5:D11"/>
    <mergeCell ref="A1:G1"/>
    <mergeCell ref="A2:G2"/>
    <mergeCell ref="E45:F45"/>
    <mergeCell ref="D46:D52"/>
    <mergeCell ref="C46:C52"/>
    <mergeCell ref="B46:B52"/>
    <mergeCell ref="A46:A52"/>
    <mergeCell ref="E22:F22"/>
    <mergeCell ref="B23:B29"/>
    <mergeCell ref="C23:C29"/>
    <mergeCell ref="D23:D29"/>
    <mergeCell ref="E13:F13"/>
    <mergeCell ref="A14:A20"/>
    <mergeCell ref="B14:B20"/>
    <mergeCell ref="C14:C20"/>
    <mergeCell ref="A23:A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topLeftCell="A3" zoomScale="80" zoomScaleNormal="80" workbookViewId="0">
      <selection activeCell="F11" sqref="F11"/>
    </sheetView>
  </sheetViews>
  <sheetFormatPr baseColWidth="10" defaultRowHeight="15" x14ac:dyDescent="0.25"/>
  <cols>
    <col min="2" max="2" width="33.42578125" customWidth="1"/>
    <col min="3" max="3" width="40.140625" customWidth="1"/>
    <col min="4" max="4" width="48.7109375" customWidth="1"/>
    <col min="5" max="5" width="25.28515625" customWidth="1"/>
    <col min="6" max="6" width="30.42578125" customWidth="1"/>
    <col min="7" max="7" width="34.7109375" customWidth="1"/>
  </cols>
  <sheetData>
    <row r="1" spans="1:8" ht="23.25" x14ac:dyDescent="0.35">
      <c r="A1" s="345" t="s">
        <v>175</v>
      </c>
      <c r="B1" s="345"/>
      <c r="C1" s="345"/>
      <c r="D1" s="345"/>
      <c r="E1" s="345"/>
      <c r="F1" s="345"/>
      <c r="G1" s="345"/>
      <c r="H1" s="345"/>
    </row>
    <row r="2" spans="1:8" ht="23.25" x14ac:dyDescent="0.35">
      <c r="A2" s="345" t="s">
        <v>178</v>
      </c>
      <c r="B2" s="345"/>
      <c r="C2" s="345"/>
      <c r="D2" s="345"/>
      <c r="E2" s="345"/>
      <c r="F2" s="345"/>
      <c r="G2" s="345"/>
      <c r="H2" s="345"/>
    </row>
    <row r="3" spans="1:8" ht="23.25" x14ac:dyDescent="0.35">
      <c r="A3" s="105"/>
      <c r="B3" s="105"/>
      <c r="C3" s="105"/>
      <c r="D3" s="105"/>
      <c r="E3" s="105"/>
      <c r="F3" s="105"/>
      <c r="G3" s="105"/>
      <c r="H3" s="105"/>
    </row>
    <row r="4" spans="1:8" ht="20.100000000000001" customHeight="1" x14ac:dyDescent="0.25">
      <c r="B4" s="4" t="s">
        <v>156</v>
      </c>
      <c r="C4" s="365" t="s">
        <v>170</v>
      </c>
      <c r="D4" s="366"/>
      <c r="E4" s="366"/>
      <c r="F4" s="366"/>
      <c r="G4" s="367"/>
    </row>
    <row r="5" spans="1:8" ht="20.100000000000001" customHeight="1" x14ac:dyDescent="0.25">
      <c r="B5" s="4" t="s">
        <v>158</v>
      </c>
      <c r="C5" s="356" t="str">
        <f>'OBJETIVOS,METAS Y ACCIONES'!B5</f>
        <v/>
      </c>
      <c r="D5" s="357"/>
      <c r="E5" s="357"/>
      <c r="F5" s="357"/>
      <c r="G5" s="358"/>
    </row>
    <row r="6" spans="1:8" ht="20.100000000000001" customHeight="1" x14ac:dyDescent="0.25">
      <c r="B6" s="4" t="s">
        <v>13</v>
      </c>
      <c r="C6" s="356">
        <f>'OBJETIVOS,METAS Y ACCIONES'!C5</f>
        <v>0</v>
      </c>
      <c r="D6" s="357"/>
      <c r="E6" s="357"/>
      <c r="F6" s="357"/>
      <c r="G6" s="358"/>
    </row>
    <row r="7" spans="1:8" ht="20.100000000000001" customHeight="1" x14ac:dyDescent="0.25">
      <c r="B7" s="4" t="s">
        <v>14</v>
      </c>
      <c r="C7" s="356">
        <f>'OBJETIVOS,METAS Y ACCIONES'!D5</f>
        <v>0</v>
      </c>
      <c r="D7" s="357"/>
      <c r="E7" s="357"/>
      <c r="F7" s="357"/>
      <c r="G7" s="358"/>
    </row>
    <row r="8" spans="1:8" ht="20.100000000000001" customHeight="1" x14ac:dyDescent="0.25">
      <c r="B8" s="97" t="s">
        <v>11</v>
      </c>
      <c r="C8" s="98" t="s">
        <v>155</v>
      </c>
      <c r="D8" s="98" t="s">
        <v>15</v>
      </c>
      <c r="E8" s="98" t="s">
        <v>17</v>
      </c>
      <c r="F8" s="98" t="s">
        <v>18</v>
      </c>
      <c r="G8" s="98" t="s">
        <v>16</v>
      </c>
    </row>
    <row r="9" spans="1:8" ht="23.25" customHeight="1" x14ac:dyDescent="0.25">
      <c r="B9" s="43" t="s">
        <v>5</v>
      </c>
      <c r="C9" s="104">
        <f>'OBJETIVOS,METAS Y ACCIONES'!F5</f>
        <v>0</v>
      </c>
      <c r="D9" s="103">
        <f>'OBJETIVOS,METAS Y ACCIONES'!G5</f>
        <v>0</v>
      </c>
      <c r="E9" s="100"/>
      <c r="F9" s="100"/>
      <c r="G9" s="100"/>
    </row>
    <row r="10" spans="1:8" ht="23.25" customHeight="1" x14ac:dyDescent="0.25">
      <c r="B10" s="43" t="s">
        <v>6</v>
      </c>
      <c r="C10" s="104">
        <f>'OBJETIVOS,METAS Y ACCIONES'!F6</f>
        <v>0</v>
      </c>
      <c r="D10" s="103">
        <f>'OBJETIVOS,METAS Y ACCIONES'!G6</f>
        <v>0</v>
      </c>
      <c r="E10" s="100"/>
      <c r="F10" s="100"/>
      <c r="G10" s="100"/>
    </row>
    <row r="11" spans="1:8" ht="23.25" customHeight="1" x14ac:dyDescent="0.25">
      <c r="B11" s="43" t="s">
        <v>7</v>
      </c>
      <c r="C11" s="104">
        <f>'OBJETIVOS,METAS Y ACCIONES'!F7</f>
        <v>0</v>
      </c>
      <c r="D11" s="103">
        <f>'OBJETIVOS,METAS Y ACCIONES'!G7</f>
        <v>0</v>
      </c>
      <c r="E11" s="100"/>
      <c r="F11" s="100"/>
      <c r="G11" s="100"/>
    </row>
    <row r="12" spans="1:8" ht="23.25" customHeight="1" x14ac:dyDescent="0.25">
      <c r="B12" s="43" t="s">
        <v>8</v>
      </c>
      <c r="C12" s="104">
        <f>'OBJETIVOS,METAS Y ACCIONES'!F8</f>
        <v>0</v>
      </c>
      <c r="D12" s="103">
        <f>'OBJETIVOS,METAS Y ACCIONES'!G8</f>
        <v>0</v>
      </c>
      <c r="E12" s="100"/>
      <c r="F12" s="100"/>
      <c r="G12" s="100"/>
    </row>
    <row r="13" spans="1:8" ht="23.25" customHeight="1" x14ac:dyDescent="0.25">
      <c r="B13" s="43" t="s">
        <v>157</v>
      </c>
      <c r="C13" s="104">
        <f>'OBJETIVOS,METAS Y ACCIONES'!F10</f>
        <v>0</v>
      </c>
      <c r="D13" s="103">
        <f>'OBJETIVOS,METAS Y ACCIONES'!G10</f>
        <v>0</v>
      </c>
      <c r="E13" s="100"/>
      <c r="F13" s="100"/>
      <c r="G13" s="100"/>
    </row>
    <row r="14" spans="1:8" ht="23.25" customHeight="1" x14ac:dyDescent="0.25">
      <c r="B14" s="43" t="s">
        <v>12</v>
      </c>
      <c r="C14" s="104">
        <f>'OBJETIVOS,METAS Y ACCIONES'!F11</f>
        <v>0</v>
      </c>
      <c r="D14" s="103">
        <f>'OBJETIVOS,METAS Y ACCIONES'!G11</f>
        <v>0</v>
      </c>
      <c r="E14" s="100"/>
      <c r="F14" s="100"/>
      <c r="G14" s="100"/>
    </row>
    <row r="17" spans="1:7" ht="20.100000000000001" customHeight="1" x14ac:dyDescent="0.25">
      <c r="B17" s="4" t="s">
        <v>156</v>
      </c>
      <c r="C17" s="359" t="s">
        <v>94</v>
      </c>
      <c r="D17" s="360"/>
      <c r="E17" s="360"/>
      <c r="F17" s="360"/>
      <c r="G17" s="361"/>
    </row>
    <row r="18" spans="1:7" ht="20.100000000000001" customHeight="1" x14ac:dyDescent="0.25">
      <c r="B18" s="4" t="s">
        <v>158</v>
      </c>
      <c r="C18" s="362" t="str">
        <f>'PROBLEMÁTICA PRIORITARIA'!D6</f>
        <v/>
      </c>
      <c r="D18" s="363"/>
      <c r="E18" s="363"/>
      <c r="F18" s="363"/>
      <c r="G18" s="364"/>
    </row>
    <row r="19" spans="1:7" ht="20.100000000000001" customHeight="1" x14ac:dyDescent="0.25">
      <c r="B19" s="4" t="s">
        <v>13</v>
      </c>
      <c r="C19" s="356">
        <f>'OBJETIVOS,METAS Y ACCIONES'!C14</f>
        <v>0</v>
      </c>
      <c r="D19" s="357"/>
      <c r="E19" s="357"/>
      <c r="F19" s="357"/>
      <c r="G19" s="358"/>
    </row>
    <row r="20" spans="1:7" ht="20.100000000000001" customHeight="1" x14ac:dyDescent="0.25">
      <c r="B20" s="4" t="s">
        <v>14</v>
      </c>
      <c r="C20" s="356">
        <f>'OBJETIVOS,METAS Y ACCIONES'!D14</f>
        <v>0</v>
      </c>
      <c r="D20" s="357"/>
      <c r="E20" s="357"/>
      <c r="F20" s="357"/>
      <c r="G20" s="358"/>
    </row>
    <row r="21" spans="1:7" ht="20.100000000000001" customHeight="1" x14ac:dyDescent="0.25">
      <c r="B21" s="106" t="s">
        <v>11</v>
      </c>
      <c r="C21" s="107" t="s">
        <v>155</v>
      </c>
      <c r="D21" s="107" t="s">
        <v>15</v>
      </c>
      <c r="E21" s="107" t="s">
        <v>17</v>
      </c>
      <c r="F21" s="107" t="s">
        <v>18</v>
      </c>
      <c r="G21" s="107" t="s">
        <v>16</v>
      </c>
    </row>
    <row r="22" spans="1:7" ht="21.75" customHeight="1" x14ac:dyDescent="0.25">
      <c r="B22" s="43" t="s">
        <v>5</v>
      </c>
      <c r="C22" s="45">
        <f>'OBJETIVOS,METAS Y ACCIONES'!F14</f>
        <v>0</v>
      </c>
      <c r="D22" s="103">
        <f>'OBJETIVOS,METAS Y ACCIONES'!G14</f>
        <v>0</v>
      </c>
      <c r="E22" s="100"/>
      <c r="F22" s="100"/>
      <c r="G22" s="100"/>
    </row>
    <row r="23" spans="1:7" ht="21.75" customHeight="1" x14ac:dyDescent="0.25">
      <c r="B23" s="43" t="s">
        <v>6</v>
      </c>
      <c r="C23" s="45">
        <f>'OBJETIVOS,METAS Y ACCIONES'!F15</f>
        <v>0</v>
      </c>
      <c r="D23" s="103">
        <f>'OBJETIVOS,METAS Y ACCIONES'!G15</f>
        <v>0</v>
      </c>
      <c r="E23" s="100"/>
      <c r="F23" s="100"/>
      <c r="G23" s="100"/>
    </row>
    <row r="24" spans="1:7" ht="21.75" customHeight="1" x14ac:dyDescent="0.25">
      <c r="B24" s="43" t="s">
        <v>7</v>
      </c>
      <c r="C24" s="45">
        <f>'OBJETIVOS,METAS Y ACCIONES'!F16</f>
        <v>0</v>
      </c>
      <c r="D24" s="103">
        <f>'OBJETIVOS,METAS Y ACCIONES'!G16</f>
        <v>0</v>
      </c>
      <c r="E24" s="100"/>
      <c r="F24" s="100"/>
      <c r="G24" s="100"/>
    </row>
    <row r="25" spans="1:7" ht="21.75" customHeight="1" x14ac:dyDescent="0.25">
      <c r="B25" s="43" t="s">
        <v>8</v>
      </c>
      <c r="C25" s="45">
        <f>'OBJETIVOS,METAS Y ACCIONES'!F17</f>
        <v>0</v>
      </c>
      <c r="D25" s="103">
        <f>'OBJETIVOS,METAS Y ACCIONES'!G17</f>
        <v>0</v>
      </c>
      <c r="E25" s="100"/>
      <c r="F25" s="100"/>
      <c r="G25" s="100"/>
    </row>
    <row r="26" spans="1:7" ht="21.75" customHeight="1" x14ac:dyDescent="0.25">
      <c r="B26" s="43" t="s">
        <v>9</v>
      </c>
      <c r="C26" s="45">
        <f>'OBJETIVOS,METAS Y ACCIONES'!F18</f>
        <v>0</v>
      </c>
      <c r="D26" s="103">
        <f>'OBJETIVOS,METAS Y ACCIONES'!G18</f>
        <v>0</v>
      </c>
      <c r="E26" s="100"/>
      <c r="F26" s="100"/>
      <c r="G26" s="100"/>
    </row>
    <row r="27" spans="1:7" ht="21.75" customHeight="1" x14ac:dyDescent="0.25">
      <c r="B27" s="43" t="s">
        <v>157</v>
      </c>
      <c r="C27" s="45">
        <f>'OBJETIVOS,METAS Y ACCIONES'!F19</f>
        <v>0</v>
      </c>
      <c r="D27" s="103">
        <f>'OBJETIVOS,METAS Y ACCIONES'!G19</f>
        <v>0</v>
      </c>
      <c r="E27" s="100"/>
      <c r="F27" s="100"/>
      <c r="G27" s="100"/>
    </row>
    <row r="28" spans="1:7" ht="21.75" customHeight="1" x14ac:dyDescent="0.25">
      <c r="B28" s="43" t="s">
        <v>12</v>
      </c>
      <c r="C28" s="45">
        <f>'OBJETIVOS,METAS Y ACCIONES'!F20</f>
        <v>0</v>
      </c>
      <c r="D28" s="103">
        <f>'OBJETIVOS,METAS Y ACCIONES'!G20</f>
        <v>0</v>
      </c>
      <c r="E28" s="100"/>
      <c r="F28" s="100"/>
      <c r="G28" s="100"/>
    </row>
    <row r="31" spans="1:7" ht="20.100000000000001" customHeight="1" x14ac:dyDescent="0.25">
      <c r="B31" s="4" t="s">
        <v>156</v>
      </c>
      <c r="C31" s="359" t="s">
        <v>165</v>
      </c>
      <c r="D31" s="360"/>
      <c r="E31" s="360"/>
      <c r="F31" s="360"/>
      <c r="G31" s="361"/>
    </row>
    <row r="32" spans="1:7" ht="20.100000000000001" customHeight="1" x14ac:dyDescent="0.25">
      <c r="A32" s="355" t="s">
        <v>214</v>
      </c>
      <c r="B32" s="4" t="s">
        <v>158</v>
      </c>
      <c r="C32" s="356" t="str">
        <f>'OBJETIVOS,METAS Y ACCIONES'!B23</f>
        <v xml:space="preserve"> </v>
      </c>
      <c r="D32" s="357"/>
      <c r="E32" s="357"/>
      <c r="F32" s="357"/>
      <c r="G32" s="358"/>
    </row>
    <row r="33" spans="1:7" ht="20.100000000000001" customHeight="1" x14ac:dyDescent="0.25">
      <c r="A33" s="355"/>
      <c r="B33" s="4" t="s">
        <v>13</v>
      </c>
      <c r="C33" s="356">
        <f>'OBJETIVOS,METAS Y ACCIONES'!C23</f>
        <v>0</v>
      </c>
      <c r="D33" s="357"/>
      <c r="E33" s="357"/>
      <c r="F33" s="357"/>
      <c r="G33" s="358"/>
    </row>
    <row r="34" spans="1:7" ht="20.100000000000001" customHeight="1" x14ac:dyDescent="0.25">
      <c r="A34" s="355"/>
      <c r="B34" s="4" t="s">
        <v>14</v>
      </c>
      <c r="C34" s="356">
        <f>'OBJETIVOS,METAS Y ACCIONES'!D23</f>
        <v>0</v>
      </c>
      <c r="D34" s="357"/>
      <c r="E34" s="357"/>
      <c r="F34" s="357"/>
      <c r="G34" s="358"/>
    </row>
    <row r="35" spans="1:7" ht="20.100000000000001" customHeight="1" x14ac:dyDescent="0.25">
      <c r="A35" s="355"/>
      <c r="B35" s="97" t="s">
        <v>11</v>
      </c>
      <c r="C35" s="98" t="s">
        <v>155</v>
      </c>
      <c r="D35" s="98" t="s">
        <v>15</v>
      </c>
      <c r="E35" s="98" t="s">
        <v>17</v>
      </c>
      <c r="F35" s="98" t="s">
        <v>18</v>
      </c>
      <c r="G35" s="98" t="s">
        <v>16</v>
      </c>
    </row>
    <row r="36" spans="1:7" ht="20.100000000000001" customHeight="1" x14ac:dyDescent="0.25">
      <c r="A36" s="355"/>
      <c r="B36" s="43" t="s">
        <v>5</v>
      </c>
      <c r="C36" s="45">
        <f>'OBJETIVOS,METAS Y ACCIONES'!F23</f>
        <v>0</v>
      </c>
      <c r="D36" s="45">
        <f>'OBJETIVOS,METAS Y ACCIONES'!G23</f>
        <v>0</v>
      </c>
      <c r="E36" s="100"/>
      <c r="F36" s="100"/>
      <c r="G36" s="100"/>
    </row>
    <row r="37" spans="1:7" ht="20.100000000000001" customHeight="1" x14ac:dyDescent="0.25">
      <c r="A37" s="355"/>
      <c r="B37" s="43" t="s">
        <v>6</v>
      </c>
      <c r="C37" s="45">
        <f>'OBJETIVOS,METAS Y ACCIONES'!F24</f>
        <v>0</v>
      </c>
      <c r="D37" s="45">
        <f>'OBJETIVOS,METAS Y ACCIONES'!G24</f>
        <v>0</v>
      </c>
      <c r="E37" s="100"/>
      <c r="F37" s="100"/>
      <c r="G37" s="100"/>
    </row>
    <row r="38" spans="1:7" ht="20.100000000000001" customHeight="1" x14ac:dyDescent="0.25">
      <c r="A38" s="355"/>
      <c r="B38" s="43" t="s">
        <v>7</v>
      </c>
      <c r="C38" s="45">
        <f>'OBJETIVOS,METAS Y ACCIONES'!F25</f>
        <v>0</v>
      </c>
      <c r="D38" s="45">
        <f>'OBJETIVOS,METAS Y ACCIONES'!G25</f>
        <v>0</v>
      </c>
      <c r="E38" s="100"/>
      <c r="F38" s="100"/>
      <c r="G38" s="100"/>
    </row>
    <row r="39" spans="1:7" ht="20.100000000000001" customHeight="1" x14ac:dyDescent="0.25">
      <c r="A39" s="355"/>
      <c r="B39" s="43" t="s">
        <v>8</v>
      </c>
      <c r="C39" s="45">
        <f>'OBJETIVOS,METAS Y ACCIONES'!F26</f>
        <v>0</v>
      </c>
      <c r="D39" s="45">
        <f>'OBJETIVOS,METAS Y ACCIONES'!G26</f>
        <v>0</v>
      </c>
      <c r="E39" s="100"/>
      <c r="F39" s="100"/>
      <c r="G39" s="100"/>
    </row>
    <row r="40" spans="1:7" ht="20.100000000000001" customHeight="1" x14ac:dyDescent="0.25">
      <c r="A40" s="355"/>
      <c r="B40" s="43" t="s">
        <v>9</v>
      </c>
      <c r="C40" s="45">
        <f>'OBJETIVOS,METAS Y ACCIONES'!F27</f>
        <v>0</v>
      </c>
      <c r="D40" s="45">
        <f>'OBJETIVOS,METAS Y ACCIONES'!G27</f>
        <v>0</v>
      </c>
      <c r="E40" s="100"/>
      <c r="F40" s="100"/>
      <c r="G40" s="100"/>
    </row>
    <row r="41" spans="1:7" ht="20.100000000000001" customHeight="1" x14ac:dyDescent="0.25">
      <c r="A41" s="355"/>
      <c r="B41" s="43" t="s">
        <v>157</v>
      </c>
      <c r="C41" s="45">
        <f>'OBJETIVOS,METAS Y ACCIONES'!F28</f>
        <v>0</v>
      </c>
      <c r="D41" s="45">
        <f>'OBJETIVOS,METAS Y ACCIONES'!G28</f>
        <v>0</v>
      </c>
      <c r="E41" s="100"/>
      <c r="F41" s="100"/>
      <c r="G41" s="100"/>
    </row>
    <row r="42" spans="1:7" ht="20.100000000000001" customHeight="1" x14ac:dyDescent="0.25">
      <c r="A42" s="355"/>
      <c r="B42" s="43" t="s">
        <v>12</v>
      </c>
      <c r="C42" s="45">
        <f>'OBJETIVOS,METAS Y ACCIONES'!F29</f>
        <v>0</v>
      </c>
      <c r="D42" s="45">
        <f>'OBJETIVOS,METAS Y ACCIONES'!G29</f>
        <v>0</v>
      </c>
      <c r="E42" s="100"/>
      <c r="F42" s="100"/>
      <c r="G42" s="100"/>
    </row>
    <row r="44" spans="1:7" ht="20.100000000000001" customHeight="1" x14ac:dyDescent="0.25">
      <c r="B44" s="4" t="s">
        <v>156</v>
      </c>
      <c r="C44" s="359" t="s">
        <v>165</v>
      </c>
      <c r="D44" s="360"/>
      <c r="E44" s="360"/>
      <c r="F44" s="360"/>
      <c r="G44" s="361"/>
    </row>
    <row r="45" spans="1:7" ht="20.100000000000001" customHeight="1" x14ac:dyDescent="0.25">
      <c r="A45" s="355" t="s">
        <v>210</v>
      </c>
      <c r="B45" s="4" t="s">
        <v>158</v>
      </c>
      <c r="C45" s="356" t="str">
        <f>'PROBLEMÁTICA PRIORITARIA'!D8</f>
        <v xml:space="preserve"> </v>
      </c>
      <c r="D45" s="357"/>
      <c r="E45" s="357"/>
      <c r="F45" s="357"/>
      <c r="G45" s="358"/>
    </row>
    <row r="46" spans="1:7" ht="20.100000000000001" customHeight="1" x14ac:dyDescent="0.25">
      <c r="A46" s="355"/>
      <c r="B46" s="4" t="s">
        <v>13</v>
      </c>
      <c r="C46" s="356">
        <f>'OBJETIVOS,METAS Y ACCIONES'!C30</f>
        <v>0</v>
      </c>
      <c r="D46" s="357"/>
      <c r="E46" s="357"/>
      <c r="F46" s="357"/>
      <c r="G46" s="358"/>
    </row>
    <row r="47" spans="1:7" ht="20.100000000000001" customHeight="1" x14ac:dyDescent="0.25">
      <c r="A47" s="355"/>
      <c r="B47" s="4" t="s">
        <v>14</v>
      </c>
      <c r="C47" s="356">
        <f>'OBJETIVOS,METAS Y ACCIONES'!D30</f>
        <v>0</v>
      </c>
      <c r="D47" s="357"/>
      <c r="E47" s="357"/>
      <c r="F47" s="357"/>
      <c r="G47" s="358"/>
    </row>
    <row r="48" spans="1:7" ht="20.100000000000001" customHeight="1" x14ac:dyDescent="0.25">
      <c r="A48" s="355"/>
      <c r="B48" s="97" t="s">
        <v>11</v>
      </c>
      <c r="C48" s="98" t="s">
        <v>155</v>
      </c>
      <c r="D48" s="98" t="s">
        <v>15</v>
      </c>
      <c r="E48" s="98" t="s">
        <v>17</v>
      </c>
      <c r="F48" s="98" t="s">
        <v>18</v>
      </c>
      <c r="G48" s="98" t="s">
        <v>16</v>
      </c>
    </row>
    <row r="49" spans="1:7" ht="25.5" customHeight="1" x14ac:dyDescent="0.25">
      <c r="A49" s="355"/>
      <c r="B49" s="93" t="s">
        <v>5</v>
      </c>
      <c r="C49" s="101">
        <f>'OBJETIVOS,METAS Y ACCIONES'!F30</f>
        <v>0</v>
      </c>
      <c r="D49" s="101">
        <f>'OBJETIVOS,METAS Y ACCIONES'!G30</f>
        <v>0</v>
      </c>
      <c r="E49" s="102"/>
      <c r="F49" s="102"/>
      <c r="G49" s="102"/>
    </row>
    <row r="50" spans="1:7" ht="25.5" customHeight="1" x14ac:dyDescent="0.25">
      <c r="A50" s="355"/>
      <c r="B50" s="43" t="s">
        <v>6</v>
      </c>
      <c r="C50" s="101">
        <f>'OBJETIVOS,METAS Y ACCIONES'!F31</f>
        <v>0</v>
      </c>
      <c r="D50" s="101">
        <f>'OBJETIVOS,METAS Y ACCIONES'!G31</f>
        <v>0</v>
      </c>
      <c r="E50" s="100"/>
      <c r="F50" s="100"/>
      <c r="G50" s="100"/>
    </row>
    <row r="51" spans="1:7" ht="25.5" customHeight="1" x14ac:dyDescent="0.25">
      <c r="A51" s="355"/>
      <c r="B51" s="43" t="s">
        <v>7</v>
      </c>
      <c r="C51" s="45">
        <f>'OBJETIVOS,METAS Y ACCIONES'!F32</f>
        <v>0</v>
      </c>
      <c r="D51" s="45">
        <f>'OBJETIVOS,METAS Y ACCIONES'!G32</f>
        <v>0</v>
      </c>
      <c r="E51" s="100"/>
      <c r="F51" s="100"/>
      <c r="G51" s="100"/>
    </row>
    <row r="52" spans="1:7" ht="25.5" customHeight="1" x14ac:dyDescent="0.25">
      <c r="A52" s="355"/>
      <c r="B52" s="43" t="s">
        <v>8</v>
      </c>
      <c r="C52" s="45">
        <f>'OBJETIVOS,METAS Y ACCIONES'!F33</f>
        <v>0</v>
      </c>
      <c r="D52" s="45">
        <f>'OBJETIVOS,METAS Y ACCIONES'!G33</f>
        <v>0</v>
      </c>
      <c r="E52" s="100"/>
      <c r="F52" s="100"/>
      <c r="G52" s="100"/>
    </row>
    <row r="53" spans="1:7" ht="25.5" customHeight="1" x14ac:dyDescent="0.25">
      <c r="A53" s="355"/>
      <c r="B53" s="43" t="s">
        <v>9</v>
      </c>
      <c r="C53" s="45">
        <f>'OBJETIVOS,METAS Y ACCIONES'!F34</f>
        <v>0</v>
      </c>
      <c r="D53" s="45">
        <f>'OBJETIVOS,METAS Y ACCIONES'!G34</f>
        <v>0</v>
      </c>
      <c r="E53" s="100"/>
      <c r="F53" s="100"/>
      <c r="G53" s="100"/>
    </row>
    <row r="54" spans="1:7" ht="25.5" customHeight="1" x14ac:dyDescent="0.25">
      <c r="A54" s="355"/>
      <c r="B54" s="43" t="s">
        <v>157</v>
      </c>
      <c r="C54" s="45">
        <f>'OBJETIVOS,METAS Y ACCIONES'!F35</f>
        <v>0</v>
      </c>
      <c r="D54" s="45">
        <f>'OBJETIVOS,METAS Y ACCIONES'!G35</f>
        <v>0</v>
      </c>
      <c r="E54" s="100"/>
      <c r="F54" s="100"/>
      <c r="G54" s="100"/>
    </row>
    <row r="55" spans="1:7" ht="25.5" customHeight="1" x14ac:dyDescent="0.25">
      <c r="A55" s="355"/>
      <c r="B55" s="43" t="s">
        <v>12</v>
      </c>
      <c r="C55" s="45">
        <f>'OBJETIVOS,METAS Y ACCIONES'!F36</f>
        <v>0</v>
      </c>
      <c r="D55" s="45">
        <f>'OBJETIVOS,METAS Y ACCIONES'!G36</f>
        <v>0</v>
      </c>
      <c r="E55" s="100"/>
      <c r="F55" s="100"/>
      <c r="G55" s="100"/>
    </row>
    <row r="56" spans="1:7" ht="20.100000000000001" customHeight="1" x14ac:dyDescent="0.25">
      <c r="A56" s="19"/>
      <c r="B56" s="94"/>
      <c r="C56" s="94"/>
      <c r="D56" s="94"/>
      <c r="E56" s="95"/>
      <c r="F56" s="95"/>
      <c r="G56" s="95"/>
    </row>
    <row r="57" spans="1:7" ht="20.100000000000001" customHeight="1" x14ac:dyDescent="0.25">
      <c r="B57" s="4" t="s">
        <v>156</v>
      </c>
      <c r="C57" s="371" t="s">
        <v>165</v>
      </c>
      <c r="D57" s="371"/>
      <c r="E57" s="371"/>
      <c r="F57" s="371"/>
      <c r="G57" s="371"/>
    </row>
    <row r="58" spans="1:7" ht="20.100000000000001" customHeight="1" x14ac:dyDescent="0.25">
      <c r="A58" s="355" t="s">
        <v>211</v>
      </c>
      <c r="B58" s="4" t="s">
        <v>158</v>
      </c>
      <c r="C58" s="372" t="str">
        <f>'PROBLEMÁTICA PRIORITARIA'!D9</f>
        <v xml:space="preserve"> </v>
      </c>
      <c r="D58" s="372"/>
      <c r="E58" s="372"/>
      <c r="F58" s="372"/>
      <c r="G58" s="372"/>
    </row>
    <row r="59" spans="1:7" ht="20.100000000000001" customHeight="1" x14ac:dyDescent="0.25">
      <c r="A59" s="355"/>
      <c r="B59" s="4" t="s">
        <v>13</v>
      </c>
      <c r="C59" s="372">
        <f>'OBJETIVOS,METAS Y ACCIONES'!C37</f>
        <v>0</v>
      </c>
      <c r="D59" s="372"/>
      <c r="E59" s="372"/>
      <c r="F59" s="372"/>
      <c r="G59" s="372"/>
    </row>
    <row r="60" spans="1:7" ht="20.100000000000001" customHeight="1" x14ac:dyDescent="0.25">
      <c r="A60" s="355"/>
      <c r="B60" s="4" t="s">
        <v>14</v>
      </c>
      <c r="C60" s="372">
        <f>'OBJETIVOS,METAS Y ACCIONES'!D37</f>
        <v>0</v>
      </c>
      <c r="D60" s="372"/>
      <c r="E60" s="372"/>
      <c r="F60" s="372"/>
      <c r="G60" s="372"/>
    </row>
    <row r="61" spans="1:7" ht="20.100000000000001" customHeight="1" x14ac:dyDescent="0.25">
      <c r="A61" s="355"/>
      <c r="B61" s="97" t="s">
        <v>11</v>
      </c>
      <c r="C61" s="98" t="s">
        <v>155</v>
      </c>
      <c r="D61" s="98" t="s">
        <v>15</v>
      </c>
      <c r="E61" s="98" t="s">
        <v>17</v>
      </c>
      <c r="F61" s="98" t="s">
        <v>18</v>
      </c>
      <c r="G61" s="98" t="s">
        <v>16</v>
      </c>
    </row>
    <row r="62" spans="1:7" ht="24" customHeight="1" x14ac:dyDescent="0.25">
      <c r="A62" s="355"/>
      <c r="B62" s="43" t="s">
        <v>5</v>
      </c>
      <c r="C62" s="45">
        <f>'OBJETIVOS,METAS Y ACCIONES'!F37</f>
        <v>0</v>
      </c>
      <c r="D62" s="45">
        <f>'OBJETIVOS,METAS Y ACCIONES'!G37</f>
        <v>0</v>
      </c>
      <c r="E62" s="100"/>
      <c r="F62" s="100"/>
      <c r="G62" s="100"/>
    </row>
    <row r="63" spans="1:7" ht="24" customHeight="1" x14ac:dyDescent="0.25">
      <c r="A63" s="355"/>
      <c r="B63" s="43" t="s">
        <v>6</v>
      </c>
      <c r="C63" s="45">
        <f>'OBJETIVOS,METAS Y ACCIONES'!F38</f>
        <v>0</v>
      </c>
      <c r="D63" s="45">
        <f>'OBJETIVOS,METAS Y ACCIONES'!G38</f>
        <v>0</v>
      </c>
      <c r="E63" s="100"/>
      <c r="F63" s="100"/>
      <c r="G63" s="100"/>
    </row>
    <row r="64" spans="1:7" ht="24" customHeight="1" x14ac:dyDescent="0.25">
      <c r="A64" s="355"/>
      <c r="B64" s="43" t="s">
        <v>7</v>
      </c>
      <c r="C64" s="45">
        <f>'OBJETIVOS,METAS Y ACCIONES'!F39</f>
        <v>0</v>
      </c>
      <c r="D64" s="45">
        <f>'OBJETIVOS,METAS Y ACCIONES'!G39</f>
        <v>0</v>
      </c>
      <c r="E64" s="100"/>
      <c r="F64" s="100"/>
      <c r="G64" s="100"/>
    </row>
    <row r="65" spans="1:7" ht="24" customHeight="1" x14ac:dyDescent="0.25">
      <c r="A65" s="355"/>
      <c r="B65" s="43" t="s">
        <v>8</v>
      </c>
      <c r="C65" s="45">
        <f>'OBJETIVOS,METAS Y ACCIONES'!F40</f>
        <v>0</v>
      </c>
      <c r="D65" s="45">
        <f>'OBJETIVOS,METAS Y ACCIONES'!G40</f>
        <v>0</v>
      </c>
      <c r="E65" s="100"/>
      <c r="F65" s="100"/>
      <c r="G65" s="100"/>
    </row>
    <row r="66" spans="1:7" ht="24" customHeight="1" x14ac:dyDescent="0.25">
      <c r="A66" s="355"/>
      <c r="B66" s="43" t="s">
        <v>9</v>
      </c>
      <c r="C66" s="45">
        <f>'OBJETIVOS,METAS Y ACCIONES'!F41</f>
        <v>0</v>
      </c>
      <c r="D66" s="45">
        <f>'OBJETIVOS,METAS Y ACCIONES'!G41</f>
        <v>0</v>
      </c>
      <c r="E66" s="100"/>
      <c r="F66" s="100"/>
      <c r="G66" s="100"/>
    </row>
    <row r="67" spans="1:7" ht="24" customHeight="1" x14ac:dyDescent="0.25">
      <c r="A67" s="355"/>
      <c r="B67" s="43" t="s">
        <v>157</v>
      </c>
      <c r="C67" s="45">
        <f>'OBJETIVOS,METAS Y ACCIONES'!F42</f>
        <v>0</v>
      </c>
      <c r="D67" s="45">
        <f>'OBJETIVOS,METAS Y ACCIONES'!G42</f>
        <v>0</v>
      </c>
      <c r="E67" s="100"/>
      <c r="F67" s="100"/>
      <c r="G67" s="100"/>
    </row>
    <row r="68" spans="1:7" ht="24" customHeight="1" x14ac:dyDescent="0.25">
      <c r="A68" s="355"/>
      <c r="B68" s="43" t="s">
        <v>12</v>
      </c>
      <c r="C68" s="45">
        <f>'OBJETIVOS,METAS Y ACCIONES'!F43</f>
        <v>0</v>
      </c>
      <c r="D68" s="45">
        <f>'OBJETIVOS,METAS Y ACCIONES'!G43</f>
        <v>0</v>
      </c>
      <c r="E68" s="100"/>
      <c r="F68" s="100"/>
      <c r="G68" s="100"/>
    </row>
    <row r="70" spans="1:7" ht="20.100000000000001" customHeight="1" x14ac:dyDescent="0.25">
      <c r="B70" s="4" t="s">
        <v>156</v>
      </c>
      <c r="C70" s="368" t="s">
        <v>166</v>
      </c>
      <c r="D70" s="369"/>
      <c r="E70" s="369"/>
      <c r="F70" s="369"/>
      <c r="G70" s="370"/>
    </row>
    <row r="71" spans="1:7" ht="20.100000000000001" customHeight="1" x14ac:dyDescent="0.25">
      <c r="B71" s="4" t="s">
        <v>158</v>
      </c>
      <c r="C71" s="356" t="str">
        <f>'OBJETIVOS,METAS Y ACCIONES'!B46</f>
        <v/>
      </c>
      <c r="D71" s="357"/>
      <c r="E71" s="357"/>
      <c r="F71" s="357"/>
      <c r="G71" s="358"/>
    </row>
    <row r="72" spans="1:7" ht="20.100000000000001" customHeight="1" x14ac:dyDescent="0.25">
      <c r="B72" s="4" t="s">
        <v>13</v>
      </c>
      <c r="C72" s="356">
        <f>'OBJETIVOS,METAS Y ACCIONES'!C46</f>
        <v>0</v>
      </c>
      <c r="D72" s="357"/>
      <c r="E72" s="357"/>
      <c r="F72" s="357"/>
      <c r="G72" s="358"/>
    </row>
    <row r="73" spans="1:7" ht="20.100000000000001" customHeight="1" x14ac:dyDescent="0.25">
      <c r="B73" s="4" t="s">
        <v>14</v>
      </c>
      <c r="C73" s="356">
        <f>'OBJETIVOS,METAS Y ACCIONES'!D46</f>
        <v>0</v>
      </c>
      <c r="D73" s="357"/>
      <c r="E73" s="357"/>
      <c r="F73" s="357"/>
      <c r="G73" s="358"/>
    </row>
    <row r="74" spans="1:7" ht="20.100000000000001" customHeight="1" x14ac:dyDescent="0.25">
      <c r="B74" s="97" t="s">
        <v>11</v>
      </c>
      <c r="C74" s="98" t="s">
        <v>155</v>
      </c>
      <c r="D74" s="98" t="s">
        <v>15</v>
      </c>
      <c r="E74" s="98" t="s">
        <v>17</v>
      </c>
      <c r="F74" s="98" t="s">
        <v>18</v>
      </c>
      <c r="G74" s="98" t="s">
        <v>16</v>
      </c>
    </row>
    <row r="75" spans="1:7" ht="49.5" customHeight="1" x14ac:dyDescent="0.25">
      <c r="B75" s="43" t="s">
        <v>5</v>
      </c>
      <c r="C75" s="96">
        <f>'OBJETIVOS,METAS Y ACCIONES'!F46</f>
        <v>0</v>
      </c>
      <c r="D75" s="96">
        <f>'OBJETIVOS,METAS Y ACCIONES'!G46</f>
        <v>0</v>
      </c>
      <c r="E75" s="99" t="s">
        <v>195</v>
      </c>
      <c r="F75" s="99" t="s">
        <v>196</v>
      </c>
      <c r="G75" s="99" t="s">
        <v>197</v>
      </c>
    </row>
    <row r="76" spans="1:7" ht="49.5" customHeight="1" x14ac:dyDescent="0.25">
      <c r="B76" s="43" t="s">
        <v>6</v>
      </c>
      <c r="C76" s="96">
        <f>'OBJETIVOS,METAS Y ACCIONES'!F47</f>
        <v>0</v>
      </c>
      <c r="D76" s="96">
        <f>'OBJETIVOS,METAS Y ACCIONES'!G47</f>
        <v>0</v>
      </c>
      <c r="E76" s="99" t="s">
        <v>198</v>
      </c>
      <c r="F76" s="99" t="s">
        <v>199</v>
      </c>
      <c r="G76" s="99" t="s">
        <v>200</v>
      </c>
    </row>
    <row r="77" spans="1:7" ht="49.5" customHeight="1" x14ac:dyDescent="0.25">
      <c r="B77" s="43" t="s">
        <v>7</v>
      </c>
      <c r="C77" s="96">
        <f>'OBJETIVOS,METAS Y ACCIONES'!F48</f>
        <v>0</v>
      </c>
      <c r="D77" s="96">
        <f>'OBJETIVOS,METAS Y ACCIONES'!G48</f>
        <v>0</v>
      </c>
      <c r="E77" s="99" t="s">
        <v>195</v>
      </c>
      <c r="F77" s="99" t="s">
        <v>201</v>
      </c>
      <c r="G77" s="99" t="s">
        <v>202</v>
      </c>
    </row>
    <row r="78" spans="1:7" ht="49.5" customHeight="1" x14ac:dyDescent="0.25">
      <c r="B78" s="43" t="s">
        <v>8</v>
      </c>
      <c r="C78" s="96">
        <f>'OBJETIVOS,METAS Y ACCIONES'!F49</f>
        <v>0</v>
      </c>
      <c r="D78" s="96">
        <f>'OBJETIVOS,METAS Y ACCIONES'!G49</f>
        <v>0</v>
      </c>
      <c r="E78" s="99" t="s">
        <v>195</v>
      </c>
      <c r="F78" s="99" t="s">
        <v>199</v>
      </c>
      <c r="G78" s="99" t="s">
        <v>202</v>
      </c>
    </row>
    <row r="79" spans="1:7" ht="49.5" customHeight="1" x14ac:dyDescent="0.25">
      <c r="B79" s="43" t="s">
        <v>9</v>
      </c>
      <c r="C79" s="96">
        <f>'OBJETIVOS,METAS Y ACCIONES'!F50</f>
        <v>0</v>
      </c>
      <c r="D79" s="96">
        <f>'OBJETIVOS,METAS Y ACCIONES'!G50</f>
        <v>0</v>
      </c>
      <c r="E79" s="99"/>
      <c r="F79" s="99"/>
      <c r="G79" s="99"/>
    </row>
    <row r="80" spans="1:7" ht="49.5" customHeight="1" x14ac:dyDescent="0.25">
      <c r="B80" s="43" t="s">
        <v>157</v>
      </c>
      <c r="C80" s="96">
        <f>'OBJETIVOS,METAS Y ACCIONES'!F51</f>
        <v>0</v>
      </c>
      <c r="D80" s="96">
        <f>'OBJETIVOS,METAS Y ACCIONES'!G51</f>
        <v>0</v>
      </c>
      <c r="E80" s="99" t="s">
        <v>195</v>
      </c>
      <c r="F80" s="99" t="s">
        <v>203</v>
      </c>
      <c r="G80" s="99" t="s">
        <v>202</v>
      </c>
    </row>
    <row r="81" spans="2:7" ht="49.5" customHeight="1" x14ac:dyDescent="0.25">
      <c r="B81" s="43" t="s">
        <v>12</v>
      </c>
      <c r="C81" s="96">
        <f>'OBJETIVOS,METAS Y ACCIONES'!F52</f>
        <v>0</v>
      </c>
      <c r="D81" s="96">
        <f>'OBJETIVOS,METAS Y ACCIONES'!G52</f>
        <v>0</v>
      </c>
      <c r="E81" s="99" t="s">
        <v>204</v>
      </c>
      <c r="F81" s="99" t="s">
        <v>205</v>
      </c>
      <c r="G81" s="99" t="s">
        <v>206</v>
      </c>
    </row>
  </sheetData>
  <sheetProtection formatCells="0" formatColumns="0" formatRows="0" insertColumns="0" insertRows="0" deleteRows="0"/>
  <protectedRanges>
    <protectedRange sqref="E75:G81" name="RECURSOSC"/>
    <protectedRange sqref="E36:G42 E49:G56 E62:G68" name="RECURSOSME"/>
    <protectedRange sqref="E22:G28" name="RECURSOR"/>
    <protectedRange sqref="E9:G14" name="RECURSOSN"/>
  </protectedRanges>
  <mergeCells count="29">
    <mergeCell ref="C7:G7"/>
    <mergeCell ref="C72:G72"/>
    <mergeCell ref="C73:G73"/>
    <mergeCell ref="C70:G70"/>
    <mergeCell ref="C71:G71"/>
    <mergeCell ref="C44:G44"/>
    <mergeCell ref="C45:G45"/>
    <mergeCell ref="C46:G46"/>
    <mergeCell ref="C47:G47"/>
    <mergeCell ref="C57:G57"/>
    <mergeCell ref="C58:G58"/>
    <mergeCell ref="C59:G59"/>
    <mergeCell ref="C60:G60"/>
    <mergeCell ref="A45:A55"/>
    <mergeCell ref="A58:A68"/>
    <mergeCell ref="A1:H1"/>
    <mergeCell ref="A2:H2"/>
    <mergeCell ref="C32:G32"/>
    <mergeCell ref="C33:G33"/>
    <mergeCell ref="C34:G34"/>
    <mergeCell ref="C17:G17"/>
    <mergeCell ref="C18:G18"/>
    <mergeCell ref="C19:G19"/>
    <mergeCell ref="C20:G20"/>
    <mergeCell ref="C31:G31"/>
    <mergeCell ref="C4:G4"/>
    <mergeCell ref="C5:G5"/>
    <mergeCell ref="A32:A42"/>
    <mergeCell ref="C6:G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ANEXO 1</vt:lpstr>
      <vt:lpstr>ANEXO 2</vt:lpstr>
      <vt:lpstr>ANEXO_3</vt:lpstr>
      <vt:lpstr>ANEXO 4</vt:lpstr>
      <vt:lpstr>PROBLEMÁTICA PRIORITARIA</vt:lpstr>
      <vt:lpstr>OBJETIVOS,METAS Y ACCIONES</vt:lpstr>
      <vt:lpstr>PLANEACIÓN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 Arriaga Mejia</dc:creator>
  <cp:lastModifiedBy>Itzae</cp:lastModifiedBy>
  <dcterms:created xsi:type="dcterms:W3CDTF">2017-08-02T03:27:54Z</dcterms:created>
  <dcterms:modified xsi:type="dcterms:W3CDTF">2017-08-14T14:49:19Z</dcterms:modified>
</cp:coreProperties>
</file>